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codeName="ThisWorkbook" defaultThemeVersion="166925"/>
  <mc:AlternateContent xmlns:mc="http://schemas.openxmlformats.org/markup-compatibility/2006">
    <mc:Choice Requires="x15">
      <x15ac:absPath xmlns:x15ac="http://schemas.microsoft.com/office/spreadsheetml/2010/11/ac" url="https://depathailand-my.sharepoint.com/personal/siriporn_mo_depa_or_th/Documents/Desktop/"/>
    </mc:Choice>
  </mc:AlternateContent>
  <xr:revisionPtr revIDLastSave="0" documentId="8_{D87A06F0-4333-4B0E-B74E-FA06FBBD7498}" xr6:coauthVersionLast="47" xr6:coauthVersionMax="47" xr10:uidLastSave="{00000000-0000-0000-0000-000000000000}"/>
  <bookViews>
    <workbookView xWindow="-108" yWindow="-108" windowWidth="23256" windowHeight="12576" activeTab="5" xr2:uid="{C690560D-A96B-49BB-8E57-B8F8A63B4731}"/>
  </bookViews>
  <sheets>
    <sheet name="สรุปสถานะการติดตาม" sheetId="18" r:id="rId1"/>
    <sheet name="2 ภูเก็ต" sheetId="20" r:id="rId2"/>
    <sheet name="3.แม่เมาะ" sheetId="2" r:id="rId3"/>
    <sheet name="6.คลองผดุงฯ" sheetId="17" r:id="rId4"/>
    <sheet name="7.พระราม 4" sheetId="3" r:id="rId5"/>
    <sheet name="11.จ.ตรัง" sheetId="5" r:id="rId6"/>
    <sheet name="12.ทน.ยะลา" sheetId="15" r:id="rId7"/>
    <sheet name="15.ทน.นครสวรรค์" sheetId="6" r:id="rId8"/>
    <sheet name="19.ทน.พิษณุโลก" sheetId="7" r:id="rId9"/>
    <sheet name="20.ทน.เชียงราย" sheetId="16" r:id="rId10"/>
    <sheet name="21.ทม.น่าน" sheetId="8" r:id="rId11"/>
    <sheet name="22.จ.นครราชสีมา" sheetId="4" r:id="rId12"/>
    <sheet name="23.จ.อุบลฯ" sheetId="9" r:id="rId13"/>
    <sheet name="24.จ.กระบี่" sheetId="10" r:id="rId14"/>
    <sheet name="26.จ.สตูล" sheetId="11" r:id="rId15"/>
    <sheet name="27.ทน.เกาะสมุย" sheetId="12" r:id="rId16"/>
    <sheet name="28.ทน.หาดใหญ่" sheetId="13" r:id="rId17"/>
    <sheet name="29.ทม.ปัตตานี" sheetId="14" r:id="rId18"/>
  </sheets>
  <definedNames>
    <definedName name="_xlnm._FilterDatabase" localSheetId="5" hidden="1">'11.จ.ตรัง'!$A$4:$R$21</definedName>
    <definedName name="_xlnm._FilterDatabase" localSheetId="7" hidden="1">'15.ทน.นครสวรรค์'!$A$4:$R$14</definedName>
    <definedName name="_xlnm._FilterDatabase" localSheetId="8" hidden="1">'19.ทน.พิษณุโลก'!$A$4:$S$103</definedName>
    <definedName name="_xlnm._FilterDatabase" localSheetId="10" hidden="1">'21.ทม.น่าน'!$A$4:$M$51</definedName>
    <definedName name="_xlnm._FilterDatabase" localSheetId="11" hidden="1">'22.จ.นครราชสีมา'!$A$4:$R$89</definedName>
    <definedName name="_xlnm._FilterDatabase" localSheetId="12" hidden="1">'23.จ.อุบลฯ'!$A$4:$R$35</definedName>
    <definedName name="_xlnm._FilterDatabase" localSheetId="13" hidden="1">'24.จ.กระบี่'!$A$4:$R$44</definedName>
    <definedName name="_xlnm._FilterDatabase" localSheetId="14" hidden="1">'26.จ.สตูล'!$A$4:$R$59</definedName>
    <definedName name="_xlnm._FilterDatabase" localSheetId="15" hidden="1">'27.ทน.เกาะสมุย'!$A$4:$R$40</definedName>
    <definedName name="_xlnm._FilterDatabase" localSheetId="16" hidden="1">'28.ทน.หาดใหญ่'!$A$4:$R$49</definedName>
    <definedName name="_xlnm._FilterDatabase" localSheetId="17" hidden="1">'29.ทม.ปัตตานี'!$A$4:$R$25</definedName>
    <definedName name="_xlnm._FilterDatabase" localSheetId="2" hidden="1">'3.แม่เมาะ'!$A$5:$P$22</definedName>
    <definedName name="_xlnm.Print_Titles" localSheetId="7">'15.ทน.นครสวรรค์'!$4:$4</definedName>
    <definedName name="_xlnm.Print_Titles" localSheetId="8">'19.ทน.พิษณุโลก'!$4:$4</definedName>
    <definedName name="_xlnm.Print_Titles" localSheetId="10">'21.ทม.น่าน'!$4:$4</definedName>
    <definedName name="_xlnm.Print_Titles" localSheetId="13">'24.จ.กระบี่'!$4:$4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T105" i="7" l="1"/>
  <c r="S58" i="16"/>
  <c r="S60" i="16" s="1"/>
  <c r="N55" i="8"/>
  <c r="N57" i="8" s="1"/>
  <c r="S96" i="4"/>
  <c r="S94" i="4"/>
  <c r="T107" i="7" l="1"/>
  <c r="S36" i="9"/>
  <c r="S38" i="9"/>
  <c r="S46" i="10"/>
  <c r="S60" i="11"/>
  <c r="S62" i="11" s="1"/>
  <c r="S42" i="12"/>
  <c r="S44" i="12" s="1"/>
  <c r="S50" i="13" l="1"/>
  <c r="S52" i="13" s="1"/>
  <c r="S26" i="14"/>
  <c r="S28" i="14" s="1"/>
  <c r="S15" i="6"/>
  <c r="S17" i="6"/>
  <c r="S16" i="15"/>
  <c r="S18" i="15" s="1"/>
  <c r="S22" i="5"/>
  <c r="S24" i="5" s="1"/>
  <c r="M12" i="3"/>
  <c r="I102" i="3"/>
  <c r="I104" i="3" s="1"/>
  <c r="T24" i="17"/>
  <c r="T26" i="17" s="1"/>
  <c r="S25" i="2"/>
  <c r="S27" i="2" s="1"/>
  <c r="T6" i="8" l="1"/>
  <c r="AB6" i="14"/>
  <c r="Z6" i="14"/>
  <c r="AA6" i="14"/>
  <c r="Y6" i="14"/>
  <c r="V6" i="14"/>
  <c r="AB6" i="13"/>
  <c r="AA6" i="13"/>
  <c r="Z6" i="13"/>
  <c r="Y6" i="13"/>
  <c r="X6" i="13"/>
  <c r="W6" i="13"/>
  <c r="V6" i="13"/>
  <c r="AB6" i="12"/>
  <c r="AA6" i="12"/>
  <c r="Y6" i="12"/>
  <c r="X6" i="12"/>
  <c r="V6" i="12"/>
  <c r="AB6" i="11"/>
  <c r="AA6" i="11"/>
  <c r="Y6" i="11"/>
  <c r="W6" i="11"/>
  <c r="X6" i="11"/>
  <c r="V6" i="11"/>
  <c r="AA6" i="10"/>
  <c r="Z6" i="10"/>
  <c r="X6" i="10"/>
  <c r="W6" i="10"/>
  <c r="V6" i="10"/>
  <c r="AB6" i="9"/>
  <c r="AA6" i="9"/>
  <c r="Z6" i="9"/>
  <c r="X6" i="9"/>
  <c r="V6" i="9"/>
  <c r="AB6" i="4"/>
  <c r="AA6" i="4"/>
  <c r="Z6" i="4"/>
  <c r="Y6" i="4"/>
  <c r="X6" i="4"/>
  <c r="W6" i="4"/>
  <c r="V6" i="4"/>
  <c r="W6" i="8"/>
  <c r="V6" i="8"/>
  <c r="R6" i="8"/>
  <c r="Q6" i="8"/>
  <c r="AB6" i="16"/>
  <c r="AA6" i="16"/>
  <c r="X6" i="16"/>
  <c r="V6" i="16"/>
  <c r="AC6" i="7"/>
  <c r="AB6" i="7"/>
  <c r="AA6" i="7"/>
  <c r="Z6" i="7"/>
  <c r="Y6" i="7"/>
  <c r="X6" i="7"/>
  <c r="W6" i="7"/>
  <c r="AA6" i="6"/>
  <c r="AC6" i="6" s="1"/>
  <c r="Y6" i="6"/>
  <c r="W6" i="6"/>
  <c r="V6" i="6"/>
  <c r="AA6" i="15"/>
  <c r="Y6" i="15"/>
  <c r="X6" i="15"/>
  <c r="V6" i="15"/>
  <c r="AB6" i="5"/>
  <c r="W6" i="5"/>
  <c r="Y6" i="5"/>
  <c r="Q8" i="3"/>
  <c r="R8" i="3"/>
  <c r="P8" i="3"/>
  <c r="O8" i="3"/>
  <c r="M8" i="3"/>
  <c r="N8" i="3"/>
  <c r="L8" i="3"/>
  <c r="S8" i="3" s="1"/>
  <c r="AC7" i="17"/>
  <c r="AB7" i="17"/>
  <c r="Y7" i="17"/>
  <c r="X7" i="17"/>
  <c r="W7" i="2"/>
  <c r="V7" i="2"/>
  <c r="U7" i="2"/>
  <c r="L105" i="7"/>
  <c r="J15" i="6"/>
  <c r="K23" i="2"/>
  <c r="AE7" i="17" l="1"/>
  <c r="AC6" i="4"/>
  <c r="AD6" i="7"/>
  <c r="AC6" i="9"/>
  <c r="AC6" i="10"/>
  <c r="AC6" i="11"/>
  <c r="AC6" i="12"/>
  <c r="AC6" i="15"/>
  <c r="AD6" i="5"/>
  <c r="AB7" i="2"/>
  <c r="AC6" i="14"/>
  <c r="AC6" i="13"/>
  <c r="X6" i="8"/>
  <c r="AC6" i="16"/>
  <c r="S48" i="1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Pasinee Panith</author>
  </authors>
  <commentList>
    <comment ref="R14" authorId="0" shapeId="0" xr:uid="{8F01F4B2-BC1C-4395-9407-B601D059BC24}">
      <text>
        <r>
          <rPr>
            <sz val="9"/>
            <color indexed="81"/>
            <rFont val="Tahoma"/>
            <family val="2"/>
          </rPr>
          <t>ฮิวมิคช่วยปรับสภาพหน้าดินที่แข็ง,เหนียว ให้มีลักษณะที่ร่วนซุยมากยิ่งขึ้นทำให้พืชสามารถรองรับสารอาหารต่างๆจากน้ำและปุ๋ยได้ดี</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HP</author>
  </authors>
  <commentList>
    <comment ref="Q10" authorId="0" shapeId="0" xr:uid="{5E10FED8-AE5C-46F0-B7F2-EB86427A2495}">
      <text>
        <r>
          <rPr>
            <b/>
            <sz val="9"/>
            <color indexed="81"/>
            <rFont val="Tahoma"/>
            <family val="2"/>
          </rPr>
          <t>HP:</t>
        </r>
        <r>
          <rPr>
            <sz val="9"/>
            <color indexed="81"/>
            <rFont val="Tahoma"/>
            <family val="2"/>
          </rPr>
          <t xml:space="preserve">
</t>
        </r>
      </text>
    </comment>
  </commentList>
</comments>
</file>

<file path=xl/sharedStrings.xml><?xml version="1.0" encoding="utf-8"?>
<sst xmlns="http://schemas.openxmlformats.org/spreadsheetml/2006/main" count="5837" uniqueCount="2409">
  <si>
    <t>ลำดับ</t>
  </si>
  <si>
    <t>ชื่อข้อเสนอ</t>
  </si>
  <si>
    <t>หน่วยงาน</t>
  </si>
  <si>
    <t>สถานะส่งตารางติดตาม</t>
  </si>
  <si>
    <t>สถานะส่งรายงานต่อตราฯ</t>
  </si>
  <si>
    <t>วันที่ส่ง</t>
  </si>
  <si>
    <t>PM</t>
  </si>
  <si>
    <t>ขอนแก่นเมืองอัจฉริยะ</t>
  </si>
  <si>
    <t>สำนักงานจังหวัดขอนแก่น</t>
  </si>
  <si>
    <t>ทำแล้วรอบแรก</t>
  </si>
  <si>
    <t>ไม่ขอรายงาน</t>
  </si>
  <si>
    <t>เนม</t>
  </si>
  <si>
    <t>ภูเก็ตเมืองอัจฉริยะ</t>
  </si>
  <si>
    <t>สำนักงานจังหวัดภูเก็ต</t>
  </si>
  <si>
    <t>กำลังทำ</t>
  </si>
  <si>
    <t>ส่งแล้ว</t>
  </si>
  <si>
    <t>05-01-2566</t>
  </si>
  <si>
    <t>อุ้ย</t>
  </si>
  <si>
    <t>แม่เมาะเมืองน่าอยู่</t>
  </si>
  <si>
    <t>การไฟฟ้าฝ่ายผลิตแห่งประเทศไทย ร่วมกับอำเภอแม่เมาะ</t>
  </si>
  <si>
    <t>27-11-2566</t>
  </si>
  <si>
    <t>อุ้ม</t>
  </si>
  <si>
    <t>เมืองอัจฉริยะวังจันทร์วัลเลย์</t>
  </si>
  <si>
    <t>บริษัท ปตท. จำกัด (มหาชน)</t>
  </si>
  <si>
    <t xml:space="preserve">12/1/2567 และ 22/01/2567 </t>
  </si>
  <si>
    <t>ตาล</t>
  </si>
  <si>
    <t>สามย่านสมาร์ทซิตี้</t>
  </si>
  <si>
    <t>สำนักทรัพย์สินจุฬาลงกรณ์มหาวิทยาลัย</t>
  </si>
  <si>
    <t>18-01-2566</t>
  </si>
  <si>
    <t>โครงการพัฒนาเมืองอัจฉริยะเพื่อสนับสนุนการพัฒนาพื้นที่โดยรอบคลองผดุงกรุงเกษม</t>
  </si>
  <si>
    <t>สำนักยุทธศาสตร์ ฯกรุงเทพมหานคร</t>
  </si>
  <si>
    <t>15-12-2566</t>
  </si>
  <si>
    <t>ณัฐ</t>
  </si>
  <si>
    <t>เมืองอัจฉริยะย่านพระราม ๔</t>
  </si>
  <si>
    <t>จุฬาลงกรณ์มหาวิทยาลัยร่วมกับภาคีเครือข่าย</t>
  </si>
  <si>
    <t>30-11-2566</t>
  </si>
  <si>
    <t>เมืองอัจฉริยะมักกะสันฯ</t>
  </si>
  <si>
    <t>บริษัท เอเชีย เอรา วัน จำกัด</t>
  </si>
  <si>
    <t>21-12-2566</t>
  </si>
  <si>
    <t xml:space="preserve">ฉะเชิงเทรา เมืองน่าอยู่ น่าเที่ยว น่าลงทุน </t>
  </si>
  <si>
    <t>สำนักงานเมืองอัจริยะ สำนักงานจังหวัดฉะเชิงเทรา</t>
  </si>
  <si>
    <t>ออย</t>
  </si>
  <si>
    <t xml:space="preserve">แสนสุขสมาร์ตซิตี้ </t>
  </si>
  <si>
    <t xml:space="preserve">เทศบาลเมืองแสนสุข </t>
  </si>
  <si>
    <t>ส่งแล้ว 
(ส่งผ่านพี่เนมตอนพา JICA ไปเยี่ยมชม EEC)</t>
  </si>
  <si>
    <t>13-02-2567</t>
  </si>
  <si>
    <t xml:space="preserve">เมืองศรีตรัง (Sri-Trang City) </t>
  </si>
  <si>
    <t>สำนักงานจังหวัดตรัง</t>
  </si>
  <si>
    <t>08-12-2566</t>
  </si>
  <si>
    <t xml:space="preserve">ยะลาเมืองอัจฉริยะเพื่อการมีส่วนร่วมของประชาชน (Yala  People-Centric  Smart City) </t>
  </si>
  <si>
    <t>เทศบาลนครยะลา</t>
  </si>
  <si>
    <t>18-12-2566</t>
  </si>
  <si>
    <t>การพัฒนาเมืองเก่าอย่างชาญฉลาด</t>
  </si>
  <si>
    <t>เทศบาลนครเชียงใหม่</t>
  </si>
  <si>
    <t>ออม</t>
  </si>
  <si>
    <t>มหาวิทยาลัยเชียงใหม่เมืองอัจฉริยะ ความเป็นเลิศที่ยั่งยืนสู่ชุมชน</t>
  </si>
  <si>
    <t>มหาวิทยาลัยเชียงใหม่</t>
  </si>
  <si>
    <t xml:space="preserve">นครสวรรค์สมาร์ตซิตี้ </t>
  </si>
  <si>
    <t xml:space="preserve">เทศบาลนครนครสวรรค์ </t>
  </si>
  <si>
    <t>21-11-2566</t>
  </si>
  <si>
    <t>นครระยอง : เมืองอัจฉริยะและน่าอยู่ (Rayong City : Smart &amp; Livable City)</t>
  </si>
  <si>
    <t>เทศบาลนครระยอง</t>
  </si>
  <si>
    <t xml:space="preserve">เขาคันทรงโมเดล เมืองแห่งความสุขที่พึงประสงค์และสังคมแห่งการแบ่งปัน </t>
  </si>
  <si>
    <t>องค์การบริหารส่วนตำบลเขาคันทรง</t>
  </si>
  <si>
    <t xml:space="preserve">เมืองอัจฉริยะจังหวัดพิษณุโลก </t>
  </si>
  <si>
    <t>องค์การบริหารส่วนจังหวัดร่วมกับสำนักงานจังหวัด</t>
  </si>
  <si>
    <t>กัน</t>
  </si>
  <si>
    <t>โครงการพิษณุโลกนครอัจฉริยะอย่างยั่งยืน</t>
  </si>
  <si>
    <t>เทศบาลนครพิษณุโลก</t>
  </si>
  <si>
    <t xml:space="preserve">นครเชียงรายสู่เมืองอัจฉริยะ </t>
  </si>
  <si>
    <t>เทศบาลนครเชียงราย</t>
  </si>
  <si>
    <t>13-12-2566</t>
  </si>
  <si>
    <t xml:space="preserve">เมืองน่านสู่เมืองอัจฉริยะ (NAN Municipality to Smart City) </t>
  </si>
  <si>
    <t>เทศบาลเมืองน่าน</t>
  </si>
  <si>
    <t>29-11-2566</t>
  </si>
  <si>
    <t xml:space="preserve">โคราชเมืองอัจฉริยะ (Korat Smart City) </t>
  </si>
  <si>
    <t>จังหวัดนครราชสีมา</t>
  </si>
  <si>
    <t>04-12-2566</t>
  </si>
  <si>
    <t xml:space="preserve">Smart City อุบลราชธานี </t>
  </si>
  <si>
    <t>จังหวัดอุบลราชธานี</t>
  </si>
  <si>
    <t>23-11-2566</t>
  </si>
  <si>
    <t>นาย</t>
  </si>
  <si>
    <t xml:space="preserve">กระบี่เมืองอัจฉริยะ </t>
  </si>
  <si>
    <t>จังหวัดกระบี่</t>
  </si>
  <si>
    <t>จังหวัดพังงาสู่เมืองอัจฉริยะ</t>
  </si>
  <si>
    <t>จังหวัดพังงา</t>
  </si>
  <si>
    <t xml:space="preserve">Satun Smart City </t>
  </si>
  <si>
    <t>จังหวัดสตูล</t>
  </si>
  <si>
    <t>06-12-2566</t>
  </si>
  <si>
    <t xml:space="preserve">พัฒนาเทศบาลนครเกาะสมุย สู่เมืองอัจฉริยะอย่างยั่งยืน </t>
  </si>
  <si>
    <t>เทศบาลนครเกาะสมุย</t>
  </si>
  <si>
    <t>01-12-2566</t>
  </si>
  <si>
    <t xml:space="preserve">หาดใหญ่เมืองอัจฉริยะสีเขียว </t>
  </si>
  <si>
    <t>เทศบาลนครหาดใหญ่</t>
  </si>
  <si>
    <t xml:space="preserve">ปัตตานีเมืองอัจฉริยะ </t>
  </si>
  <si>
    <t>เทศบาลเมืองปัตตานี</t>
  </si>
  <si>
    <t xml:space="preserve">เมืองสิ่งแวดล้อมสร้างสรรค์นราธิวาส </t>
  </si>
  <si>
    <t>เทศบาลเมืองนราธิวาส</t>
  </si>
  <si>
    <t>จังหวัดลำปาง</t>
  </si>
  <si>
    <t>จังหวัดสมุทรปราการ</t>
  </si>
  <si>
    <t>ทต.บวกค้าง จ.เชียงใหม่</t>
  </si>
  <si>
    <t>ทต.เทพราช จ.ฉะเชิงเทรา</t>
  </si>
  <si>
    <t>ทต.นิคมพัฒนา จ.ระยอง</t>
  </si>
  <si>
    <t>ทน.นครศรีธรรมราช</t>
  </si>
  <si>
    <t>ประกาศเมืองอัจฉริยะ</t>
  </si>
  <si>
    <t xml:space="preserve"> 13 ส.ค. 64</t>
  </si>
  <si>
    <t xml:space="preserve">ครบ 2 ปี </t>
  </si>
  <si>
    <t xml:space="preserve"> 13 ส.ค. 66</t>
  </si>
  <si>
    <t>รายงานติดตาม 2 ปี</t>
  </si>
  <si>
    <t>ผลการดำเนินงาน</t>
  </si>
  <si>
    <t>smart</t>
  </si>
  <si>
    <t>รหัสโครงการ</t>
  </si>
  <si>
    <t>ชื่อโครงการ</t>
  </si>
  <si>
    <t>ตัวชี้วัด ที่ได้รับอนุมติ</t>
  </si>
  <si>
    <t>ตัวชี้วัดที่สำเร็จตามการดำเนินการ</t>
  </si>
  <si>
    <t>แหล่งเงินทุน</t>
  </si>
  <si>
    <t>เงินทุน (บาท)</t>
  </si>
  <si>
    <t>สถานะ</t>
  </si>
  <si>
    <t>ความก้าวหน้า (%) โครงการ</t>
  </si>
  <si>
    <t>ความก้าวหน้า (%)
ณ เดือนก.ย. 66</t>
  </si>
  <si>
    <t>ภาพประกอบโครงการ
(เฉพาะโครงการ ความคืบหน้า 100 %)</t>
  </si>
  <si>
    <t>การดำเนินงาน</t>
  </si>
  <si>
    <t>ปัญหา/อุปสรรค</t>
  </si>
  <si>
    <t>ประเภทปัญหา</t>
  </si>
  <si>
    <t>แนวทางแก้ไข</t>
  </si>
  <si>
    <t>หมายเหตุ</t>
  </si>
  <si>
    <t>ภูเก็ต</t>
  </si>
  <si>
    <t>โครงสร้างพื้นฐานด้านกายภาพ</t>
  </si>
  <si>
    <t>โครงสร้างพื้นฐานด้านดิจิทัล</t>
  </si>
  <si>
    <t>ระบบบริหารข้อมูลเมือง 
City Data Platform</t>
  </si>
  <si>
    <t>เงินทุนจากภาครัฐ</t>
  </si>
  <si>
    <t>18,000,000</t>
  </si>
  <si>
    <t>ล่าช้ากว่าแผน</t>
  </si>
  <si>
    <t>ไม่มีงบประมาณ</t>
  </si>
  <si>
    <t>ยังไม่ได้รับการจัดสรรงบประมาณ</t>
  </si>
  <si>
    <t>Smart Environment</t>
  </si>
  <si>
    <t>02ENV_01</t>
  </si>
  <si>
    <t>โครงการติดตั้งระบบตรวจวัดคุณภาพสิ่งแวดล้อม (IoT Environment Sensors)</t>
  </si>
  <si>
    <t xml:space="preserve"> - สถานีโทรมาตรตรวจคุณภาพอากาศและน้ำ 6 สถานี
 - สถานทีโทรมาตรวัดระดับน้ำ 6 สถานี
 - ลดความเสียหายจากภัยธรรชาติ เช่น น้ำท่วม ได้ไม่น้อยกว่าร้อยละ 80</t>
  </si>
  <si>
    <t xml:space="preserve"> </t>
  </si>
  <si>
    <t>เป็นไปตามแผน</t>
  </si>
  <si>
    <t>สถานีโทรมาตรตรวจวัดคุณภาพอากาศและระดับน้ำ จำนวน 6 สถานี</t>
  </si>
  <si>
    <t xml:space="preserve"> - ระบบตรวจวัดคุณภาพสิ่งแวดล้อม (IoT Environment Sensors) เช่น ปริมาณน้ำฝน ระดับน้ำในคลอง คุณภาพน้ำ เป็นต้น เพื่อติดตาม และเฝ้าระวังเมื่อมีภาวะเสี่ยงที่จะเกิดเหตุการณ์ฉุกเฉิน โดยติดตั้ง 11 สถานี (เขต ทน.ภูเก็ต 6 สถานี และเขต ทม.กะทู้ 5 สถานี) 
 - ลดความเสียหายที่เกิดจากภัยธรรมชาติ เช่น น้ำท่วม เป็นต้น ไม่น้อยกว่า ร้อยละ 80</t>
  </si>
  <si>
    <t>-</t>
  </si>
  <si>
    <t>ไม่มีปัญหา/อุปสรรค</t>
  </si>
  <si>
    <t>งบประมาณบำรุงรักษาให้อุปกรณ์สามารถใช้งานได้ปกติ</t>
  </si>
  <si>
    <t>02ENV_02</t>
  </si>
  <si>
    <t>โครงการขยายผลการจัดการขยะด้วยระบบ Traffy Waste ของเทศบาลนครภูเก็ตและเทศบาลเมืองกะทู้ จังหวัดภูเก็ต</t>
  </si>
  <si>
    <t xml:space="preserve"> - ลดงบประมาณรายจ่าย (น้ำมันเชื้อเพลิง) ร้อยละ 10-40
 - ลดระยะทางในการจัดเก็บขยะ ร้อยละ 40</t>
  </si>
  <si>
    <t xml:space="preserve">เงินทุนจากองค์กรปกครองส่วนท้องถิ่น
</t>
  </si>
  <si>
    <t>ยังไม่เริ่มดำเนินโครงการ</t>
  </si>
  <si>
    <t xml:space="preserve"> - รูปแบบของเทคโนโลยีดิจิทัล ที่จะนำมาใช้งาน ไม่เหมาะสมกับรูปแบบการจัดการขยะของเทศบาล</t>
  </si>
  <si>
    <t>ปัญหาด้านการใช้เทคโนโลยี</t>
  </si>
  <si>
    <t>02ENV_03</t>
  </si>
  <si>
    <t>โครงการจัดการและเฝ้าระวังการเกิดปรากฏการณ์แพลงก์ตอนบลูมด้วยเทคโนโลยีดิจิทัลคลองปากบาง จ.ภูเก็ต</t>
  </si>
  <si>
    <t xml:space="preserve"> - สถานีตรวจวัดปริมาณธาตุอาหารไนโตรเจน และ ฟอสฟอรัสและคลอโรฟิลล์ A 1 สถานี
 - ระบบเฝ้าระวังการเกิดปแพลงก์ตอนบลูม 1 ระบบ
 - ลดจำนวนและระยะเวลาการเกิดแพลงก์ตอนบลูม ณ ทะเลบริเวณอ่าวป่าตอง ไม่น้อยกว่าร้อยละ ๘๐</t>
  </si>
  <si>
    <t>ติดตั้งสถานีวัดค่าสารอาหารฯ และพัฒนาส่วน ส่งต่อข้อมูลเข้าระบบแจ้งเตือนฯ</t>
  </si>
  <si>
    <t>ลดระยะเวลาในการเกิดปรากฏการณ์แพลงก์ตอนบลูม</t>
  </si>
  <si>
    <t xml:space="preserve"> - ขาดแคลนงบประมาณในการดำเนินการโครงการ และมีภารกิจด้านอื่น ๆ ที่จำเป็นเร่งด่วน ที่ต้องเร่งดำเนินการก่อน</t>
  </si>
  <si>
    <t>02ENV_04</t>
  </si>
  <si>
    <t>โครงการกับดักขยะอัจฉริยะคลองบางใหญ่และคลองปากบาง จ.ภูเก็ต</t>
  </si>
  <si>
    <t xml:space="preserve"> - ตาข่ายดักจับขยะอัจฉริยะ 2 แห่ง (คลองบางใหญ่ และคลองปากบาง)
 - ลดปริมาณขยะไม่น้อยกว่าร้อยละ 80
 - ลดงบประมาณในการจัดเก็บขยะ ไม่น้อยกว่าร้อยละ 80</t>
  </si>
  <si>
    <t>ระบบตาข่ายดักจับขยะอัจฉริยะ</t>
  </si>
  <si>
    <t xml:space="preserve"> - ติดตั้งกับดักอัจฉริยะบริเวณพื้นที่คลองปากบาง ต.ป่าตอง อ.กะทู้ จ.ภูเก็ต จำนวน 2 จุด ที่คลองฝั่งซ้าย ความยาว 15 ม. และคลองฝั่งขวา ความยาว 15 ม. เพื่อดักเก็บขยะก่อนออกสู่ทะเล ซึ่งระยะต่อไปจะเป็นการใช้เทคโนโลยีอินเตอร์เน็ตสรรพสิ่ง (Internet of Things; IoTs) มาช่วยในการบันทึกและส่งข้อมูลปริมาณขยะ การแจ้งเตือนการจัดเก็บขยะในตาข่าย เป็นต้น และจะขยายผลไปยังคลองอื่น ๆ ที่เชื่อมออกทะเล</t>
  </si>
  <si>
    <t>Smart Energy</t>
  </si>
  <si>
    <t>02ENE_01</t>
  </si>
  <si>
    <t>โครงการผลิตไฟฟ้าจากเซลล์แสงอาทิตย์โรงเรียนสตรีภูเก็ตและโรงเรียนเทศบาลเมืองป่าตอง</t>
  </si>
  <si>
    <t xml:space="preserve"> - ลดค่าใช้จ่ายไฟฟ้าของภาครัฐ ได้ 2,700 บาท/เดือน/พื้นที่
 - ผลิตพลังงานไฟฟ้าจากพลังงานแสงอาทิตย์ 5.0 kW.ได้ 600 หน่วย/เดือน/พื้นท</t>
  </si>
  <si>
    <t xml:space="preserve"> - สำนักงานพลังงานจังหวัดภูเก็ต ได้มีโครงการติดตั้งระบบผลิตไฟฟ้าด้วยโซล่าล์เซลล์ (Solar Rooftop) แบบเชื่อมต่อระบบจำหน่าย (On Grid) ขนาดการผลิตรวมไม่น้อยกว่า 40 KWp/ระบบ จำนวน 4 ระบบ ภายใต้โครงการเสริมสร้างแหล่งพลังงานทดแทน จ.ภูเก็ต โดยติดตั้งใน 4 พื้นที่ ได้แก่ 1) โรงเรียนสตรีภูเก็ต 2) โรงเรียนเมืองถลาง 3) โรงเรียนเทศบาลเมืองป่าตอง (บ้านไสน้ำเย็น) และ 4) วิทยาลัยอาชีวศึกษาภูเก็ต ซึ่งจะลดค่าใช้จ่ายไฟฟ้าของภาครัฐได้ เฉลี่ยประมาณ 15,768 บาท/เดือน/พื้นที่
ทั้งนี้ จากการส่งเสริมให้มีการใช้พลังงานทดแทนในสถานศึกษา จึงมีโรงเรียนอื่น ๆ เล็งเห็นถึงประโยชน์ จึงได้ลงทุนดำเนินการเอง เช่น โรงเรียนขจรเกียรติศึกษา เป็นต้น</t>
  </si>
  <si>
    <t>02ENE_02</t>
  </si>
  <si>
    <t>โครงการผลิตไฟฟ้าจากเซลล์แสงอาทิตย์ในพื้นที่เกาะโหลน</t>
  </si>
  <si>
    <t xml:space="preserve"> - จำนวนผู้ผ่านอบรมการดูแลรักษาแผงพลังงานแสงอาทิตย์ จำนวน 20 คน
 - ผลิตพลังงานไฟฟ้าจากพลังงานแสงอาทิตย์ 5.0 kW.ได้ 600 หน่วย/เดือน/พื้นที่
 - อัตราบริการค่าไฟฟ้า 1 บาท/หน่วย/เดือน</t>
  </si>
  <si>
    <t>ติดตั้งแผงพลังงานแสงอาทิตย์ที่มัสยิด,โรงเรียนและบ้านชาวบ้าน</t>
  </si>
  <si>
    <t xml:space="preserve">   สำนักงานพลังงานจังหวัดภูเก็ต และเทศบาลตำบลราไวย์ ได้ดำเนินการโครงการติดตั้งระบบผลิตไฟฟ้าเพื่อบ้านพักอาศัยด้วยเซลล์แสงอาทิตย์สำหรับครัวเรือน (Solar Home System) ขนาดกำลังการผลิต 600 wp /ระบบ จำนวน 22 ระบบสำหรับชุมชน ม.3 ต.ราไวย์ อ.เมือง จ.ภูเก็ต
   ซึ่งจะสามารถส่งเสริมแหล่งผลิตไฟฟ้าด้วยพลังงานทดแทนได้ไม่น้อยกว่าปีละ 15,000 Kwh ลดการปล่อยก๊าซเรือนกระจกได้ไม่ต่ำกว่า ปีละ 6 tCo2/ปี และสามารถลดค่าใช้จ่ายด้านพลังงานประมาณ 68,538 92 บาท/ปี ซึ่งโครงการดังกล่าวจะลดรายค่าใช้จ่ายด้านพลังงานและสามารถพัฒนาคุณภาพชีวิตของประชากรให้ดีขึ้น</t>
  </si>
  <si>
    <t>อายุการใช้งานแผงพลังงานแสงอาทิตย์ลดลงเนื่องจากพื้นที่ติดตั้งเป็นเกาะจึงได้รับผลจากไอทะเล และความเค็ม</t>
  </si>
  <si>
    <t>ได้รับงบประมาณจากกองทุนอนุรักษ์พลังงานในปี 2564 ในการดำเนินโครงการ</t>
  </si>
  <si>
    <t>02ENE_03</t>
  </si>
  <si>
    <t>โครงการมิเตอร์ไฟฟ้าพร้อมการวิเคราะห์ขั้นสูงเพื่อจุดประสงค์การตรวจสอบการใช้งาน</t>
  </si>
  <si>
    <t xml:space="preserve"> - ลดค่าใช้จ่ายสำหรับการบันทึกมิเตอร์และติดตามการทํางานมิเตอร์ ร้อยละ 10-20</t>
  </si>
  <si>
    <t>เงินทุนภายใน</t>
  </si>
  <si>
    <t>การติดตั้ง Smart meter จำนวน 300 เครื่องในปี 2565 ภายในพื้นที่จังหวัดภูเก็ต</t>
  </si>
  <si>
    <t>1. การวัดปริมาณการใช้ไฟฟ้าของผู้ใช้ไฟฟ้าได้เหมือนมิเตอร์ประเภทเดิม โดยจะทำ ให้ทราบถึงพฤติกรรมการใช้ไฟฟ้าของผู้ใช้ไฟฟ้าทุกครัวเรือนแบบเรียลไทม์
2. ลดค่าใช้จ่ายในการดําเนินงานเนื่องจากบันทึกมิเตอร์และติดตามการทํางานมิเตอร์ได้จาก
ระยะไกลโดยไม่จําเป็นต้องเดินทาง ไปยังจุดใช้งานลูกค้า เพื่อบันทึกค่าและตรวจสอบเป็นระยะตามลําดับ</t>
  </si>
  <si>
    <t>อื่น ๆ</t>
  </si>
  <si>
    <t>ไม่มีการรายงานการดำเนินงาน</t>
  </si>
  <si>
    <t>02ENE_04</t>
  </si>
  <si>
    <t>โครงการเรือท่องเที่ยวไฟฟ้า (เรือ EV)</t>
  </si>
  <si>
    <t xml:space="preserve"> - ลดต้นทุนค่าใช้จ่าย ร้อยละ 20-30
 - ลดค่าใช้จ่ายในการบำรุงรักษา ร้อยละ 30
 - ลดการปนเปื้อนคราบน้ำมันในทะเลและมลพิษทางอากาศ ร้อยละ 100</t>
  </si>
  <si>
    <t>เงินทุนจากภาคเอกชน</t>
  </si>
  <si>
    <t xml:space="preserve">เรือท่องเที่ยวไฟฟ้า (EV) </t>
  </si>
  <si>
    <t xml:space="preserve">   บริษัท บ้านปู เน็กซ์ จำกัด ร่วมกับบริษัท ภูเก็ต พัชทรีทัวร์ จำกัด ได้ร่วมดำเนินโครงการเรือท่องเที่ยวไฟฟ้า (เรือ EV) โดยพัฒนาเรือท่องเที่ยวไฟฟ้ามาให้บริการในพื้นที่ทะเลจังหวัดภูเก็ต จากท่าเทียบเรืออ่าวปอไปยังอ่าวพังงา
   โดยเรือท่องเที่ยวไฟฟ้าความปลอดภัยสูง ด้วยผลิตจากอลูมิเนียมมีความแข็งแรง ทนทาน ช่วยลดการซ่อมแซม 
และการเปลี่ยนอะไหล่ ผ่านการรับรองมาตรฐาน ISO 9001:2015 และระบบริหารงานคุณภาพในการผลิตเรือทุกขั้นตอน (Quality Management System)</t>
  </si>
  <si>
    <t>Smart Economy</t>
  </si>
  <si>
    <t>02ECO_01</t>
  </si>
  <si>
    <t>โครงการ Andaman City Data Platform (CDP) ทางด้านการท่องเที่ยวเป้าหมาย</t>
  </si>
  <si>
    <t xml:space="preserve"> - สร้างรายได้และลดรายจ่าย 2 ล้าน/ปี
 - การเชื่อมต่อข้อมูลเกี่ยวกับการท่องเที่ยวจากหน่วยงานที่เกี่ยวข้อง 5 หน่วยงาน
 - การเข้าถึงข้อมูลจากประชาชน หน่วยงาน และองค์กรต่างๆ 5,000 ครั้ง/เดือน</t>
  </si>
  <si>
    <t>- สร้างรายได้และลดรายจ่าย 2 ล้าน/ปี
- การเชื่อมต่อข้อมูลเกี่ยวกับการท่องเที่ยวจากหน่วยงานที่เกี่ยวข้อง 5 หน่วยงาน
- การเข้าถึงข้อมูลจากประชาชน หน่วยงาน และองค์กรต่างๆ 5,000 ครั้ง/เดือน</t>
  </si>
  <si>
    <t>จังหวัดภูเก็ต และจังหวัดพังงา โดยหน่วยงานภาครัฐ และเอกชน ร่วมกับ สถาบันข้อมูลขนาดใหญ่ (องค์การมหาชน) ให้ข้อมูล และร่วมพัฒนาแพลตฟอร์มข้อมูลอัจฉริยะ “Travel Link” เพื่อเป็นศูนย์กลางการเชื่อมโยง และพัฒนาการบริการข้อมูลด้านการท่องเที่ยวของทางภาครัฐให้ สะดวก เข้าถึงง่าย</t>
  </si>
  <si>
    <t xml:space="preserve"> - ได้รับความเห็นชอบในหลักการจากมติคณะรัฐมนตรีในวาระสัญจรแล้ว แต่ไม่ได้รับการจัดสรรงบประมาณในการดำเนินการโครงการ</t>
  </si>
  <si>
    <t>02ECO_02</t>
  </si>
  <si>
    <t>โครงการอินเตอร์เน็ตความเร็วสูงสาธารณะ (Hi speed Free Wi-Fi) จังหวัดภูเก็ต</t>
  </si>
  <si>
    <t xml:space="preserve"> - จุดให้บริการ ไม่น้อยกว่า 1,000 จุด
 - อัตราการรับ/ส่งข้อมูล ไม่น้อยกว่า 100/25 Mbps</t>
  </si>
  <si>
    <t>บริการอินเทอร์เน็ตความเร็วสูงสาธารณะด้วยเทคโนโลยีไร้สาย Wi-Fi (Hi-speed Wi-Fi) ณ พื้นที่สาธารณะ พื้นที่ท่องเที่ยว</t>
  </si>
  <si>
    <t xml:space="preserve">  - โครงการอินเตอร์เน็ตความเร็วสูงสาธารณะ (Hi speed Free Wi-Fi) จังหวัดภูเก็ต ดำเนินการโดยบริษัท โทรคมนาคมแห่งชาติ จำกัด (มหาชน) โดยเป็นการให้บริการอินเทอร์เน็ตความเร็วสูง สาธารณะด้วยเทคโนโลยีไร้สาย Wi-Fi (Hi-speed Wi-Fi) ณ พื้นที่สาธารณะ พื้นที่ท่องเที่ยว โดยมีการติดตั้งอุปกรณ์กระจายสัญญา (Access Point) จำนวน 1,000 จุด ในจังหวัดภูเก็ต และมีอัตราการรับ/ส่งข้อมูล ไม่น้อยกว่า 100/25 Mbps อีกทั้งมีการวางโครงข่าย LoRaWAN จำนวน 35 สถานี ครอบคลุมพื้นที่ทั้งจังหวัดภูเก็ต
- ประชาชนสามารถเข้าถึง บริการโครงข่ายสาธารณะ ด้านดิจิทัลที่ มีประโยชน์ได้อย่างเท่าเทียม ซึ่งช่วย ยกระดับคุณภาพชีวิตของประชาชน เพื่อรองรับกระแสการเปลี่ยนแปลงทั้ง ทางเศรษฐกิจ สังคม และเทคโนโลยีที่ เกิดขึ้นอย่างรวดเร็วในโลกยุคปัจจุบัน</t>
  </si>
  <si>
    <t>02ECO_03</t>
  </si>
  <si>
    <t>โครงการจัดตั้งสถาบันพัฒนาเทคโนโลยีดิจิทัลเพื่อการจัดการเมืองและการท่องเที่ยว (Urban &amp; Travel Tech Digital Center)</t>
  </si>
  <si>
    <t xml:space="preserve"> - แผนโครงการเริ่มต้นธุรกิจอุตสาหกรรมดิจิทัลของ Digital Startup จำนวน 20 แผน
 - สนับสนุนการเริ่มต้น/ขยาย ธุรกิจ/การศึกษาวิจัย ธุรกิจอุตสาหกรรมดิจิทัล ของ 
Digital Startup จำนวน 12 ราย
 - เกิดการจ้างงาน 50 ราย</t>
  </si>
  <si>
    <t xml:space="preserve"> - แผนโครงการเริ่มต้นธุรกิจอุตสาหกรรมดิจิทัลของ Digital Startup จำนวน 20 แผน
 - สนับสนุนการเริ่มต้น/ขยาย ธุรกิจ/การศึกษาวิจัย ธุรกิจอุตสาหกรรมดิจิทัล ของ Digital Startup จำนวน 12 ราย
 - เกิดการจ้างงาน 50 ราย</t>
  </si>
  <si>
    <t>เงินทุนจากองค์กรในกำกับของรัฐ</t>
  </si>
  <si>
    <t>การจัดตั้งศูนย์พัฒนาเทคโนโลยีดิจิทัลเพื่อการจัดการเมืองและการท่องเที่ยว</t>
  </si>
  <si>
    <t>สถาบันพัฒนาเทคโนโลยีดิจิทัลเพื่อการจัดการเมืองและการท่องเที่ยว (Urban &amp; Travel Tech Digital Center) จัดตั้งภายในอาคารสำนักงานส่งเสริมเศรษฐกิจดิจิทัล สำนักงานสาขาภาคใต้ตอนบน ซึ่งอยู่ระหว่างก่อสร้าง ในพื้นที่ตำบลรัษฎา อำเภอเมืองภูเก็ต จังหวัดภูเก็ต มีความก้าวหน้าร้อยละ 25 ซึ่งออกแบบพื้นที่ให้มีการรองรับการบ่มเพาะ Digital Startup และมีระบบนิเวศที่เกื้อหนุนการพัฒนาของ Digital Startup ระหว่างนี้ สำนักงานส่งเสริมเศรษฐกิจดิจิทัล ได้สนับสนุนและส่งเสริมให้เกิด Digital Startup และ Digital Providers หรือร่วมขับเคลื่อนอุตสาหกรรมดิจิทัลในจังหวัดภูเก็ต จำนวน 17 ราย</t>
  </si>
  <si>
    <t>กำลัังทำสัญญากับผู้รับเหมา</t>
  </si>
  <si>
    <t>02ECO_04</t>
  </si>
  <si>
    <t>โครงการส่งเสริมประยุกต์ใช้เทคโนโลยี Digital สำหรับชุมชน (Digital Community)</t>
  </si>
  <si>
    <t xml:space="preserve"> - ชุมชนที่ได้การสนับสนุนในการจัดทำแผน/ประยุกต์ใช้เทคโนโลยีและนวัตกรรมดิจิทัล 
รวมจำนวน 8 โครงการ
 - ลดต้นทุน/สร้างรายได้จากเดิม ร้อยละ 20</t>
  </si>
  <si>
    <t xml:space="preserve"> - ชุมชนที่ได้การสนับสนุนในการจัดทำแผน/ประยุกต์ใช้เทคโนโลยีและนวัตกรรมดิจิทัล จำนวน 8 โครงการ
 - ลดต้นทุน/สร้างรายได้จากเดิม ร้อยละ 20</t>
  </si>
  <si>
    <t>พัฒนาเทคโนโลยีและนวัตกรรมดิจิทัลมาประยุกต์ใช้ กับกิจการของชุมชน</t>
  </si>
  <si>
    <t xml:space="preserve"> - โครงการส่งเสริมประยุกต์ใช้เทคโนโลยี Digital สำหรับชุมชน/วิสาหกิจชุมชน เพื่อยกระดับคุณภาพชีวิตประชาชนของชุมชน โดยใช้เทคโนโลยีดิจิทัลเพื่อการเพิ่มขีดความสามารถในหารายได้ของชุมชน ซึ่งในจังหวัดภูเก็ต
   โดยมีชุมชนที่ได้พัฒนาแผนการนำเทคโนโลยีดิจิทัลมาประยุกต์ใช้งาน จำนวน 2 ราย ได้แก่ วิสาหกิจชุมชนบางเหนียวดำ และวิสาหกิจชุมชนผลิตผักเหมียงแปลงใหญ่และชุมชนที่ได้นำเทคโนโลยีดิจิทัลมาประยุกต์ใช้งาน จำนวน 4 ราย ได้แก่ 1) วิสาหกิจประมงชายป่าเลนเกาะมะพร้าว ใช้เทคโนโลยีดิจิทัลในการให้อาหารปลาอัตโนมัติ 2) วิสาหกิจท่องเที่ยวชุมชนโดยชุมชนบางโรง และ 3) กลุ่มท่องเที่ยวเกษตรเชิงอนุรักษ์บ้านบางเทาเชิงทะเล โดยนำเทคโนโลยี Line OA ใช้เทคโนโลยีการจำหน่ายสินค้าชุมชน แพคเกจท่องเที่ยวชุมชน พร้อมระบบชำระเงิน และ 4) วิสาหกิจชุมชนนาคราชฟาร์ม โดยนำเทคโนโลยีประเภท IoTs มาใช้ในการควบคุมระบบรดน้ำภายในฟอร์ม</t>
  </si>
  <si>
    <t>ชุมชนไม่เข้าใจถึงความสำคัญ และความจำเป็นของการประยุกต์ใช้ เทคโนโลยีและนวัตกรรมดิจิทัล</t>
  </si>
  <si>
    <t>ขาดผู้ใช้งาน/ขาดการสร้างความตระหนักรู้แก่ประชาชน</t>
  </si>
  <si>
    <t>- การเข้าถึงผู้นำชุมชน และชุมชน เพื่อให้เป็นส่วนหนึ่งของชุมชนนั้นๆ และอธิบายให้เป็นประโยชน์จาก เทคโนโลยีดิจิทัล ทั้งมิติของครัวเรือน และชุมชน</t>
  </si>
  <si>
    <t>02ECO_05</t>
  </si>
  <si>
    <t>โครงการส่งเสริมประยุกต์ใช้ เทคโนโลยี Digital สำหรับ SME (Digital Transformation)</t>
  </si>
  <si>
    <t xml:space="preserve"> - จำนวน SMEs ที่ได้รับการสนับสนุน ไม่น้อยกว่า 110 ราย
 - ลดต้นทุน/สร้างรายได้จากเดิม ร้อยละ 20</t>
  </si>
  <si>
    <t>SMEs ที่ได้รับการสนับสนุนคูปองช่วย ค่าใช้จ่ายในการประยุกต์ใช้เทคโนโลยีและนวัตกรรม ดิจิทัล</t>
  </si>
  <si>
    <t>โครงการส่งเสริมประยุกต์ใช้เทคโนโลยี Digital สำหรับ SMEs เป็นโครงการเพื่อสนับสนุนให้ SMEs นำเทคโนโลยีดิจิทัลมาใช้ในการบริหารจัดการอย่างมีประสิทธิภาพ หรือยกระดับการให้บริการให้สามารถเข้าถึงได้ง่าย เข้าถึงผู้ใช้บริการได้อย่างกว้างขว้าง ซึ่งจะเป็นประโยชน์ทั้งทางด้านการลดต้นทุน หรือเพิ่มรายได้ ซึ่งในจังหวัดภูเก็ต มีรายระเอียดการดำเนินงาน ดังนี้ ปี 61-66 เกิดการร่วมลงทุนเพื่อการประยุกต์ 0, 3, 0, 31, 8, 0 รวม 32 ราย ตามลำดับ และเกิดคูปองดิจิทัลในปี 61-66 คือ 100, 67, 100, 0, 0, 30 คูปอง ตามลำดับ</t>
  </si>
  <si>
    <t>02ECO_06</t>
  </si>
  <si>
    <t>โครงการแพลตฟอร์มท่องเที่ยวชุมชนจังหวัดภูเก็ต (Phuket CBT Platform)</t>
  </si>
  <si>
    <t xml:space="preserve"> - แพลตฟอร์มข้อมูลการท่องเที่ยวชุมชน 1 ระบบ
 - จำนวนนักท่องเที่ยวที่ใช้งานแพลตฟอร์มท่องเที่ยวชุมชนจำนวน 50 ราย/ชุมชน/เดือน</t>
  </si>
  <si>
    <t>แพลตฟอร์มท่องเที่ยวชุมชน (CBT Platform)</t>
  </si>
  <si>
    <t>จังหวัดภูเก็ต ร่วมกับกระทรวงการท่องเที่ยวและกีฬา และมหาวิทยาลัยสงขลานครินทร์ วิทยาเขตภูเก็ต พัฒนาแพลตฟอร์ม “7 เส้นทางหลักท่องเที่ยว โดยชุมชนจังหวัดภูเก็ต” ประกอบด้วย 1) บ้านท่าฉัตรไชย 2) ป่าคลอก 3) บ้านแขนน 4) ย่านเมืองเก่า 5) เชิงทะเล 6) กมลา และ 7) เกาะโหลน โดยแพลตฟอร์มการท่องเที่ยวโดยชุมชน (Community Based Tourism: CBT) ซึ่งบริหารจัดการและดำเนินการท่องเที่ยวโดยชุมชน โดยสามารถเข้าถึงแพลตฟอร์มท่องเที่ยวชุมชนจังหวัดภูเก็ต (Phuket CBT Platform) ได้ที่ลิงก์ http://pcc.psu.ac.th/phuketcommunity tourism/</t>
  </si>
  <si>
    <t>ทรัพยากรและสิ่งแวดล้อมอาจจะได้รับ ผลกระทบจากการเพิ่มตัวของ นักท่องเที่ยว</t>
  </si>
  <si>
    <t>กิจกรรมสร้างการตระหนักรู้ถึงรักษา ทรัพยากรและสิ่งแวดล้อมควบคู่กับการ ท่องเที่ยว ทั้งนักท่องเที่ยวและชุมชน</t>
  </si>
  <si>
    <t>ได้รับงบประมาณจากกระทรวงการอุดมศึกษา</t>
  </si>
  <si>
    <t>02ECO_07</t>
  </si>
  <si>
    <t>โครงการแอปพลิเคชันให้บริการข้อมูลช่างไฟฟ้า</t>
  </si>
  <si>
    <t xml:space="preserve"> - ช่างไฟเข้าให้บริการจำนวน 200 คน
 - ลูกค้าเข้าใช้บริการจำนวน 800 คน
 - พื้นที่ให้บริการ 3 พื้นที่ ทน.ภูเก็ต ทม.ป่าตอง ทต.วิชิต</t>
  </si>
  <si>
    <t xml:space="preserve">- </t>
  </si>
  <si>
    <t xml:space="preserve"> - มีการเปลี่ยนแปลงนโนบายของผู้บริหารของหน่วยงานผู้รับผิดชอบหลัก</t>
  </si>
  <si>
    <t>เปลี่ยนแปลงด้านนโยบาย</t>
  </si>
  <si>
    <t>Smart Mobility</t>
  </si>
  <si>
    <t>02MOB_01</t>
  </si>
  <si>
    <t>โครงการพัฒนาระบบสั่งการจราจรอัจฉริยะจังหวัดภูเก็ต</t>
  </si>
  <si>
    <t xml:space="preserve"> - แอปพลิเคชันระบบที่จอดรถอัจฉริยะ 1 ระบบ
 - ผู้ใช้บริการจำนวน 150,000 คน/ปี</t>
  </si>
  <si>
    <t>เงินทุนจากองค์กรปกครองส่วนท้องถิ่น</t>
  </si>
  <si>
    <t>จากปัญหาการจราจรคับคั่งบริเวณพื้นที่เมืองเก่าภูเก็ต จากการเติบโตของธุรกิจท่องเที่ยวในปัจจุบัน บริษัท ภูเก็ต สมาร์ท บัส จำกัด ภายใต้การบริหารงานของบริษัท ภูเก็ตพัฒนาเมือง จำกัด ร่วมกับเทศบาลนครภูเก็ต ได้ดำเนินโครงการจัดพื้นที่สำหรับจุดจอดรถ และบริการรถ EV Shuttle Bus สำหรับให้บริการรับส่งสำหรับนักท่องเที่ยว และประชาชน ระหว่างจุดจอดรถ และพื้นที่ย่านเมืองเก่าและพื้นที่โซนตัวเมืองภูเก็ตชั้นใน โดยมีวัตถุประสงค์ ดังนี้
1. เพื่อบรรเทาปัญหาการจราจรติดขัดบริเวณย่านเมืองเก่า และพื้นที่โซนตัวเมืองภูเก็ตชั้นใน
2. เพื่อแก้ปัญหาที่จอดรถไม่เพียงพอ ให้กับผู้ที่ต้องการจอดรถในย่านเมืองเก่า และพื้นที่โซนตัวเมืองภูเก็ตชั้นใน
3. เพื่อส่งเสริมการเดินทางด้วยรถพลังงานสะอาด 
4. เพื่อส่งเสริมการรักษาสิ่งแวดล้อม ลดปริมาณรถยนต์ในพื้นที่เมืองเก่า และพื้นที่โซนตัวเมืองภูเก็ตชั้นใน ซึ่งจะช่วยลดมลพิษทางอากาศ
5. เพื่อส่งเสริมการท่องเที่ยวในเขตเมืองเก่า และพื้นที่โซนตัวเมืองภูเก็ตชั้นใน
โดยจุดจอดรถจะตั้งอยู่ในพื้นที่ถนนหลวงพ่อ รองรับรถยนต์ จำนวน 130 คัน และรถบัสโดยสาร จำนวน 15 คัน โดยในระยะแรกมีรถ EV Shuttle Bus สำหรับให้บริการรับส่งสำหรับนักท่องเที่ยว และประชาชน ระหว่างจุดจอดรถ และพื้นที่ย่านเมืองเก่าและพื้นที่โซนตัวเมืองภูเก็ตชั้นใน จำนวน 1 คัน ทุก ½ ชม. ซึ่งจะมีการเพิ่มจำนวนรถ EV Shuttle Bus ตามจำนวนผู้ใช้บริการ และจะมีการพัฒนาระบบสำหรับตรวจสอบจุดจอด และจองจุดจอดในระยะต่อไป</t>
  </si>
  <si>
    <t>02MOB_02</t>
  </si>
  <si>
    <t>โครงการบริการ Phuket Smart BUS</t>
  </si>
  <si>
    <t xml:space="preserve"> - ระบบบริการ Smart BUS และเครือข่ายรถสาธารณะ 1 ระบบ
 - นักท่องเที่ยวและประชาชนในพื้นที่ใช้บริการ จำนวน 350,000 คน/ปี</t>
  </si>
  <si>
    <t>โครงการบริการ Phuket Smart BUS ดำเนินการโดย บริษัท ภูเก็ต สมาร์ท บัส จำกัด ภายใต้การบริหารงานของบริษัท ภูเก็ตพัฒนาเมือง จำกัด มุ่งเน้นการแก้ปัญหาเรื่องระบบขนส่งมวลชนภายในจังหวัดภูเก็ต ช่วยลดจำนวนยานพาหนะบนท้องถนนลง ทำให้นักท่องเที่ยวและประชาชน เกิดความสะดวกสบายกับการเดินทางภายในจังหวัดภูเก็ต สามารถวางแผนเวลาเดินทางได้ และราคาประหยัด ปัจจุบันเปิดให้บริการเส้นทางการเดินรถผ่านจุดท่องเที่ยวสำคัญ อาทิ สนามบินนานาชาติภูเก็ต เชิงทะเล บางเทา ภูเก็ตแฟนตาซี กมลา ป่าตอง กะรน กะตะ และราไวย์ โดยสามารถชำระเงินค่าโดยสารได้ทางเงินสด และผ่านบัตร Phuket Rabbit Card ซึ่งสามารถใช้บัตร Phuket Rabbit Card แสดงเพื่อรับสิทธิพิเศษได้จากร้านค้าที่ร่วมรายกในจังหวัดภูเก็ตได้อีกด้วย
โดยโครงการฯ ให้บริการโดยรถบัสโดยสาร จำนวน 14 คัน แบ่งเป็นรถที่ใช้น้ำมันเชื้อเพลิง จำนวน 10 คัน และรถที่ใช้พลังงานไฟฟ้า (EV) จำนวน 4 คัน จากข้อมูลการให้บริการ ตั้งแต่ เดือน เมษายน 2561 – พฤศจิกายน 2566 พบว่ามีผู้ใช้บริการ จำนวน 50,432 คน</t>
  </si>
  <si>
    <t>02MOB_03</t>
  </si>
  <si>
    <t>โครงการแพลตฟอร์มเชื่อมโยงการเดินทางของระบบขนส่งมวลชนจังหวัดภูเก็ตช่วงท่าอากาศยานนานาชาติภูเก็ต – ห้าแยกฉลอง (รถไฟฟ้ารางเบา)</t>
  </si>
  <si>
    <t xml:space="preserve"> - แพลตฟอร์มเชื่อมโยงการเดินทางของนักท่องเที่ยว 1 ระบบ
 - นักท่องเที่ยวและประชาชนในพื้นที่ใช้บริการ จำนวน 750,000 คน/ปี</t>
  </si>
  <si>
    <t>1.ท่าเรืออัจฉริยะอ่าวปอ 2.ท่าเรืออัจฉริยะอ่าวฉลอง</t>
  </si>
  <si>
    <t>แพลตฟอร์มเชื่อมโยงการเดินทางของระบบขนส่งมวลชนจังหวัดภูเก็ต ที่มีความเกี่ยวข้องโดยตรงกับโครงการระบบขนส่งมวลชนภูเก็ต ระยะที่ 1 ช่วงท่าอากาศยานภูเก็ต – ห้าแยกฉลอง (รถรางเบา) ของการรถไฟฟ้าขนส่งมวลชนแห่งประเทศไทย (รฟม.) ที่มีการชะลอออกไป 
ด้วยต้องการให้เร่งพัฒนาโครงข่ายทางถนน และมอเตอร์เวย์ให้แล้วเสร็จก่อน แล้วดำเนินการโครงการรถรางเบา เพราะหากดำเนินการโครงการทั้งหมดในคราวเดียว จะทำให้ปัญหาการจราจรในจังหวัดภูเก็ตยิ่งติดขัดมากขึ้น โดยเฉพาะบนถนนทางหลวงหมายเลข 402 ที่ปัจจุบันมีการจราจรหนาแน่นอยู่แล้ว และจะส่งผลกระทบต่อการใช้ชีวิตของประชาชนในพื้นที่
ทั้งนี้ ทางจังหวัดภูเก็ต โดยบริษัท เออบัน เดต้า คอร์ปอเรชั่น จำกัด ได้พัฒนาแพลฟอร์มรองรับการเชื่อมต่อกับโครงการรถรางเบาในอนาคต เป็นแพลตฟอร์มที่ใช้สำหรับวางแผนการเดินทางแบบเลือกเอง จุดต่อจุด โดยสามารถเลือกรูปแบบการเดินทางได้ เช่นเลือกการเดินทางด้วย จักรยานยนต์ รถยนต์ รถโดยสารสาธารณะ เป็นต้น ซึ่งหากโครงการรถรางเบาแล้วเสร็จ ก็จะเป็นหนึ่งในรูปแบบการเดินทางของแพลตฟอร์มด้วย โดยสามารถเข้าถึงแพลตฟอร์มดังกล่าวในลิงก์ https://gophuket.cloud/?page=mytrip</t>
  </si>
  <si>
    <t>02MOB_04</t>
  </si>
  <si>
    <t>โครงการท่าเรือเดินทางปลอดภัยโดยเทคโนโลยีดิจิทัลจังหวัดภูเก็ต</t>
  </si>
  <si>
    <t xml:space="preserve"> - ศูนย์ข้อมูลกลางอัจฉริยะในการสัญจรทางทะเล 1 แห่ง
 - ระบบอัจฉริยะใช้งานในระบบสัญจรทางทะเล
 -  ผู้ใช้งานจำนวน 150,000 คน/ปี
 - ท่าเรือที่ใช้ระบบ 10 ท่าเรือ</t>
  </si>
  <si>
    <t>ระบบบริการ Smart BUS ในพื้นที่จังหวัดภูเก็ตเ</t>
  </si>
  <si>
    <t xml:space="preserve">1) โครงการระบบควบคุมการจราจรทางน้ำจังหวัดภูเก็ต (Phuket Vessel Traffic Management System: VTMS) ซึ่งดำเนินการโดยสํานักงานเจ้าท่าภูมิภาคที่ 5 สาขาภูเก็ต โดยการติดตั้งสถานีเรดาร์ชายฝั่ง (Coastal Radar Station) และระบบ/อุปกรณ์แสดงตนอัตโนมัติ (Universal Automatic Identification System: UAIS) ซึ่งใช้สำหรับในกิจการเดินเรือท่องเที่ยวที่มีจำนวนผู้โดยสารไม่น้องกว่า 25 คน ตามประกาศของสำนักงานเจ้าท่าฯ เพื่อเป็นการระบุตำแหน่ง และแสดงตนของเรือท่องเที่ยว ใช้การบริหารและควบคุมการจราจรทางน้ำจังหวัดภูเก็ตให้มีความปลอดภัย มีประสิทธิภาพ และสามารถให้การช่วยเหลือได้อย่างรวดเร็ว เมื่อเกิดอุบัติเหตุ 
จากตำแหน่งที่ตรวจพบครั้งสุดท้าย ซึ่งโครงการนี้จะอยู่ภายใต้ศูนย์ควบคุมจราจรและความปลอดภัยทะเลอันดามัน (CSCA) ตำบลวิชิต อำเภอเมืองภูเก็ต จังหวัดภูเก็ต
2) โครงการท่าเทียบเรืออัจฉริยะ (Smart Piers) เป็นการยกระดับการให้บริการ และความปลอดภัยของท่าเทียบเรือ โดยมีการนำเทคโนโลยีดิจิทัลมาประยุกต์ใช้ในการบริหารจัดการท่าเทียบเรือ ซึ่งประกอบด้วย 4 ส่วนหลัก ได้แก่ ระบบลงทะเบียนผู้โดยสารทางทะเล ระบบจัดการผู้โดยสารท่าเทียบเรืออัจฉริยะ ระบบประตูอัตโนมัติ ณ จุดขึ้นลงเรือ พร้อม CCTV ตรวจจับใบหน้า และตู้พร้อมอุปกรณ์ (Kiosk) ลงทะเบียนผู้โดยสารหน้าท่าเทียบเรือ ทั้งนี้อาจมีการปรับรูปแบบตามความเหมาะสมของแต่ละท่าเทียบเรือ </t>
  </si>
  <si>
    <t>02MOB_05</t>
  </si>
  <si>
    <t>โครงการระบบตรวจจับยานพาหนะกระทำผิดฝ่าฝืนสัญญาณไฟจราจรแบบอัตโนมัติ (Automatic Red Light Running System) ในพื้นที่จังหวัดภูเก็ต</t>
  </si>
  <si>
    <t xml:space="preserve"> - ลดคนตายจากอุบัติเหตุทางถนนให้ได้ต่ำกว่า 50 คน/ปี</t>
  </si>
  <si>
    <t>อื่น ๆ (โปรดระบุในช่องหมายเหตุ)</t>
  </si>
  <si>
    <t>ระบบตรวจจับยานพาหนะกระทำผิดฝ่าฝืนสัญญาณไฟจราจรแบบอัตโนมัติ (Red Light Camera) จำนวน 5 จุด</t>
  </si>
  <si>
    <t>ระบบตรวจจับยานพาหนะกระทำผิดฝ่าฝืนสัญญาณไฟจราจรแบบอัตโนมัติ (Automatic Red Light Running System) ในพื้นที่จังหวัดภูเก็ต เป็นระบบที่สามารถตรวจจับการฝ่าสัญญาณไฟจราจร ตรวจจับการขับขี่ด้วยความเร็วเกินกว่ากฎหมายกำหนด โดยในเขตเทศบาล มากกว่า 80 กม./ชม. และนอกเขตเทศบาล 90 กม./ชม. และตรวจจับการไม่สวมหมวกนิรภัย โดยมีการติดตั้ง 5 จุด
1) สี่แยกถนนเทพกระษัตรี (แยกเขาล้าน) พื้นที่เทศบาลตำบลศรีสุนทร
2) แยกถนนเจ้าฟ้าตะวันตก-ถนนขวาง พื้นที่เทศบาลตำบลวิชิต
3) แยกสี่กอ พื้นที่เทศบาลเมืองกะทู้
4) แยกกมลา พื้นที่องค์การบริหารส่วนตำบลกมลา
5) แยกโกมารภัจจ์ พื้นที่เทศบาลนครภูเก็ต 
ซึ่งทั้ง 5 จุด เป็นแยกที่เกิดอุบัติเหตุจากสาเหตุการฝ่าฝืนสัญญาณไฟจราจรจำนวนมาก
อีกทั้ง ได้พัฒนาระบบฐานข้อมูลเมือง (City Data Platform: CDP) ทางด้านการจราจร และอุบัติเหตุของจังหวัดภูเก็ต เพื่อนำข้อมูลมาวิเคราะห์หาสาเหตุของการเกิดอุบัติเหตุ และปรับแก้ไขต่อไป</t>
  </si>
  <si>
    <t>Smart Governance</t>
  </si>
  <si>
    <t>02GOV_01</t>
  </si>
  <si>
    <t>โครงการพัฒนาระบบบูรณาการข้อมูลกลางเพื่อการบริหาร
จัดการจังหวัดภูเก็ต</t>
  </si>
  <si>
    <t xml:space="preserve"> - ระบบบูรณาการข้อมูล 1 ระบบ
 - หน่วยงานภาครัฐที่ใช้ระบบ จำนวน 20 หน่วยงาน
 - ผู้ประกอบการภาคเอกชนที่ใช้ระบบ 1,500 ราย/ปี</t>
  </si>
  <si>
    <t>ไม่รายงาน</t>
  </si>
  <si>
    <t xml:space="preserve"> ระบบบูรณาการข้อมูลกลางเพื่อการบริหารจัดการจังหวัดภูเก็ต เป็นการพัฒนาแพลตฟอร์มดิจิทัลในการบริหารจัดการข้อมูลต่าง ๆ ของเมือง เพื่อให้เกิดประโยชน์ต่อการบริหารจัดการ ทำให้สามารถจัดการได้อย่างรวดเร็วทันต่อเหตุการณ์ ตัดสินใจได้อย่างถูกต้องบนพื้นฐานของข้อมูลที่เกี่ยวข้องและข้อมูลที่เป็นปัจจุบันอยู่เสมอ ลดการสูญเสียทางเศรษฐกิจ สังคม และสิ่งแวดล้อม หรือทำให้มองเห็นโอกาสเมือง โดยระยะแรกได้ดำเนินการใน 3 มิติ ได้แก่ การท่องเที่ยว การดูแลความปลอดภัยและสิ่งแวดล้อม และอสังหาริมทรัพย์ และได้นำมาประยุกต์กับการบริหารจัดการข้อมูลขององค์การปกครองท้องถิ่น ได้แก่ เทศบาลตำบลวิชิต และเทศบาลเมืองป่าตอง เป็นต้น</t>
  </si>
  <si>
    <t>02GOV_02</t>
  </si>
  <si>
    <t>โครงการจัดตั้งศูนย์บริการข้อมูลและสั่งการระดับจังหวัด (Intelligent Operation Center)</t>
  </si>
  <si>
    <t xml:space="preserve"> - ศูนย์บริการข้อมูลและสั่งการระดับ จำนวน 1 ศูนย์
 - จำนวนผู้มารับบริการ 5,000 คน/ปี
 - ปริมาณการกระจายข้อมูลระดับจังหวัด ไม่น้อยกว่า ร้อยละ 70</t>
  </si>
  <si>
    <t>จัดตั้งศูนย์บริการข้อมูลและสั่งการระดับจังหวัด (Intelligent Operation Center)</t>
  </si>
  <si>
    <t>สำนักงานจังหวัดภูเก็ต และอปท.ภูเก็ต ได้มีนโยบายในจัดตั้งศูนย์บริการข้อมูล และสั่งการระดับจังหวัด (Intelligent Operation Center) และกระจายศูนย์สั่งการในแต่ละท้องถิ่น เพื่อเป็นศูนย์ข้อมูลกลางในการสั่งการ ซึ่งจะไม่เกิดความสับสนและซับซ้อนในการสั่งการ หรือ กระจายข่าวสาร ให้ภาคปฏิบัติ หรือประชาชนในพื้นที่ ให้ได้รับข้อมูลที่มีความถูกต้อง ครบถ้วน แม่นยำ และแก้ไขสถานการณ์ให้ทันถ่วงที เช่นในกรณีที่มีภัยพิบัติทางธรรมชาติ การก่อการร้าย โรคระบาด เป็นต้น ซึ่งต้องมีกระบวนการในบริหารจัดการ สั่งการ อย่างเร่งด่วน และมีประสิทธิภาพ โดยจังหวัดภูเก็ตมีการจัดตั้งศูนย์บริการข้อมูลและสั่งการ จำนวน 5 แห่ง
1) ศูนย์บริการข้อมูลและสั่งการจังหวัดภูเก็ต ชั้น 5 ศาลากลางจังหวัดภูเก็ต (หลังใหม่)
2) ศูนย์แจ้งเหตุฉุกเฉิน 191 ตำรวจภูธรจังหวัดภูเก็ต
3) ศูนย์ควบคุมและสั่งการระบบรักษาความปลอดภัยเทศบาลเมืองป่าตอง ชั้น 2 สำนักงานเทศบาลเมืองป่าตอง
4) ศูนย์ควบคุมและสั่งการระบบ CCTV เทศบาลตำบลราไวย์
5) ศูนย์ปฏิบัติการและสั่งการระบบ CCTV ตำบลเกาะแก้ว องค์การบริหารส่วนตำบลเกาะแก้ว</t>
  </si>
  <si>
    <t>02GOV_03</t>
  </si>
  <si>
    <t>โครงการพัฒนาระบบการให้บริการภาครัฐแบบจุดเดียวเบ็ดเสร็จ (One Stop Government Service)</t>
  </si>
  <si>
    <t xml:space="preserve"> - ระบบจองคิวออนไลน์ของภาครัฐ 1 ระบบ
 - สมาชิกที่ใช้บริการ จำนวน 5,000 คน/ปี
 - หน่วยงานภาครัฐ ที่เข้าร่วม 15 หน่วยงาน
 - หน่วยงานภาคเอกชน ที่เข้าร่วม 20 หน่วยงาน</t>
  </si>
  <si>
    <t>02GOV_04</t>
  </si>
  <si>
    <t>โครงการยกระดับมาตรฐานคุณภาพการบริการของหน่วยงานภาครัฐในจังหวัดภูเก็ต</t>
  </si>
  <si>
    <t xml:space="preserve"> - ระบบแอปพลิเคชัน 1 ระบบ
 - ผู้ใช้แอปพลิเคชัน ร้อยละ 50 ของจำนวนผู้ใช้บริการหน่วยงานภาครัฐ</t>
  </si>
  <si>
    <t xml:space="preserve"> - จังหวัดภูเก็ตมีนโยบายยกระดับมาตรฐานคุณภาพการบริการของหน่วยงานภาครัฐในจังหวัดภูเก็ต ให้ตอบโจทย์ผู้ใช้บริการ โดยเล็งเห็นถึงความสำคัญของการยกระดับมาตรฐานคุณภาพการบริการของหน่วยงานภาครัฐ จากประเด็นปัญหาข้อร้องเรียน ซึ่งประชาชนต้องได้รับความสะดวกในการร้องเรียน สามารถทำได้ทุกที่ทุกเวลา ได้รับการแก้ไขปัญหาอย่างรวดเร็ว และได้รับการแจ้งความคืบหน้าในการแก้ไขปัญหาในทุกขั้นตอน ซึ่งเทคโนโลยีดิจิทัลเป็นเครื่องมือดำเนินการ ทั้งนี้ อดีตผู้ว่าราชการจังหวัดภูเก็ต (นายณรงค์ วุ้นซิ้ว) ได้มอบนโยบายให้หน่วยงานในจังหวัดภูเก็ต นำระบบ Traffy Fondue มาใช้ในการรับเรื่องร้องเรียน โดยมีหน่วยงานรับนโนบาย จำนวน 120 หน่วยงาน โดยตั้งแต่วันที่เริ่มให้บริการ เมื่อวันที่ 19 ธันวาคม 2565 ถึงวันที่ 25 ตุลาคม 2566 มีรายงานการดำเนินการ ดังนี้ 
1) รับเรื่องร้องเรียน จำนวน 4,179 เรื่อง 
2) ดำเนินการแก้ไขแล้ว จำนวน 2,552 เรื่อง 
3) กำลังดำเนินการ จำนวน 1,086 เรื่อง 
4) อื่นๆ จำนวน 568 เรื่อง</t>
  </si>
  <si>
    <t>02GOV_05</t>
  </si>
  <si>
    <t>โครงการพัฒนาระบบตรวจสอบตัวตนของเจ้าหน้าที่รัฐ (E-gID)</t>
  </si>
  <si>
    <t xml:space="preserve"> - ระบบตรวจสอบตัวตนของเจ้าหน้าที่รัฐ 1 ระบบ
 - จำนวนเจ้าหน้าที่รัฐที่ลงทะเบียน 1,000 คน</t>
  </si>
  <si>
    <t xml:space="preserve"> - ระบบตรวจสอบตัวตนของเจ้าหน้าที่รัฐ (E-gID) เป็นระบบที่ให้ประชาชนสามารถตรวจสอบตัวตนของเจ้าหน้าที่รัฐในระหว่างที่ลงพื้นปฏิบัติหน้าที่ เช่น เช่น การลงพื้นที่ของเจ้าหน้าที่ฝ่ายปกครองเพื่อตรวจสารเสพติดในสถานบันเทิง การตรวจใบขับขี่ของเจ้าที่ตำรวจ  การตรวจปริมาณสารแอลกอฮอล์ของเจ้าหน้าที่ตำรวจ เป็นต้น เพื่อป้องกันมิจฉาชีพปลอมตัวเป็นเจ้าหน้าที่ของรัฐไปสร้างความเดือดร้อนกับประชาชน โดยสามารถเข้าถึงระบบตรวจสอบตัวตนของเจ้าหน้าที่รัฐ (E-gID) ได้ที่ลิงก์ https://phuket-phonebook.web.app/#/</t>
  </si>
  <si>
    <t>02GOV_06</t>
  </si>
  <si>
    <t>โครงการดิจิทัลเพื่อการท่องเที่ยวฝั่งอันดามัน (Andaman Tourism Digital Twin)</t>
  </si>
  <si>
    <t xml:space="preserve"> - เชื่อมต่อเข้าคลังข้อมูลเพื่อวิเคราะห์พฤติกรรมของนักท่องเที่ยว ได้ 4 โดเมน
 - จำนวนผู้ใช้งาน ไม่น้อยกว่า 10,000 ครั้ง/เดือน
 - บริการจำลองประมวลผล ไม่น้อยกว่า 5 ครั้ง/ปีโดย </t>
  </si>
  <si>
    <t>แพลตฟอร์มดิจิทัลเพื่อการท่องเที่ยวฝั่งอันดามันอัจฉริยะ</t>
  </si>
  <si>
    <t xml:space="preserve"> - วิทยาลัยการคอมพิวเตอร์ มหาวิทยาลัยสงขลานครินทร์วิทยาเขตภูเก็ต ได้ดำเนินโครงการดิจิทัลทวินเพื่อการท่องเที่ยวฝั่งอันดามัน (Digital Twin For Andaman Tourism) แพลตฟอร์มดังกล่าวประกอบด้วยระบบย่อย 4 ระบบ ได้แก่
1) ระบบการจัดการและบริหารการท่องเที่ยว Tourism Management System (TMS)
2) ระบบบริหารจัดการการท่องเที่ยวชุมชน Community-Based Tourism Management System (CBT-MS)
3) ระบบสนับสนุนการตัดสินใจในการวางแผนการตลาดแม่นยำ Decision Support System (DSS)
4) ระบบรวบรวมปัญหาและตอบกลับข้อร้องเรียนโดยอาศัยปัญญาประดิษฐ์ Digital Government Agency System (DGA)
แพลตฟอร์มนี้เป็นประโยชน์ต่อหน่วยงานภาครัฐในการเข้าถึงข้อมูล และผลการวิเคราะห์วางแผนนโยบายได้ ในส่วนของผู้ประกอบการสามารถใช้ผลการวิเคราะห์ข้อมูลมาใช้ในการทำนายแนวโน้มทางธุรกิจในอนาคตได้ และยังช่วยตัดสินใจในการพัฒนาผลิตภัณฑ์ และบริการ เพื่อตอบโจทย์นักท่องเที่ยวแต่ละกลุ่ม นอกจากนี้ผู้ใช้บริการ (นักท่องเที่ยว) ยังสามารถจำลองการให้บริการ Online Travel Agents ซึ่งช่วยอำนวยความสะดวกในการตัดสินใจ แนะนำห้องพักหรือสถานที่ที่น่าสนใจ ตรงตามความต้องการของนักท่องเที่ยว โดยสามารถเข้าถึงแพลตฟอร์มดิจิทัลทวินเพื่อการท่องเที่ยวฝั่งอันดามัน (Digital Twin For Andaman Tourism) ได้ที่ลิงก์ https://visitandamanlocal.com/#gsc.tab=0</t>
  </si>
  <si>
    <t>หากข้อมูลอยู่ในจังหวัดหรือประเทศที่ เป็นคู่แข่งจะเกิดการปรับตัวเพื่อเพิ่ม โอกาสในการแข่งขัน</t>
  </si>
  <si>
    <t>ภาครัฐและเอกชนรวมถึงผู้ที่เกี่ยวข้อง ควรหารือร่วมกันเพื่อดำเนินการให้เร็ว ที่สุด</t>
  </si>
  <si>
    <t>โครงการได้รับทุนจาก กระทรวง อว. ในงบ Reinvent University และโครงการดำเนินการเสร็จแล้ว</t>
  </si>
  <si>
    <t>Smart People</t>
  </si>
  <si>
    <t>02PEO_01</t>
  </si>
  <si>
    <t>AI &amp; IoT for All</t>
  </si>
  <si>
    <t xml:space="preserve"> - โรงเรียนระดับมัธยมศึกษาเข้าร่วมโครงการอย่างน้อย 8 โรงเรียน
 - ครูระดับมัธยมศึกษาที่เข้าร่วมโครงการเข้ารับการอบรม ไม่น้อยกว่า 60 ท่าน
 - นักเรียนระดับมัธยมศึกษาเข้าร่วมโครงการกิจกรรมพัฒนานักเทคโนโลยี รุ่นเยาว์
ทางด้านการคอมพิวเตอร์ไม่น้อยกว่า 200 คน
 - โครงการเข้ารับการอบรมและพัฒนาทักษะทางการคอมพิวเตอร์สำหรับครูเพื่อยุค
การศึกษา 4.0 และโครงการกิจกรรมพัฒนานักเทคโนโลยีรุ่นเยาว์ทางด้านการ
คอมพิวเตอร์ มีทั้งหมด 6 คอร์ส/</t>
  </si>
  <si>
    <t>เงินทุนจากหน่วยงาน/องค์กรต่างประเทศ</t>
  </si>
  <si>
    <t xml:space="preserve"> - โรงเรียนในจังหวัดภูเก็ต ได้รับการส่งเสริม และสนับสนุนการพัฒนาโครงสร้างพื้นฐานเพื่อการเรียนรู้และการพัฒนาทักษะที่จำเป็นในยุคดิจิทัล รองรับและสนับสนุนการเรียนเชิงปฏิบัติการที่ผสมผสานวิชา STEM และ Coding ภายใต้โครงการ Coding School ซึ่งจะสร้างประสบการณ์การเรียนรู้ผ่านประสบการณ์จริง และเป็นศูนย์กลางการเรียนรู้ในการผลิตบุคลากรดิจิทัล อีกทั้ง ยกระดับและพัฒนาบุคลากรทางการศึกษาให้มีความพร้อม เท่าทันกับการเรียนการสอนรูปแบบใหม่ โดยโรงเรียนได้รับการสนับสนุน จำนวน 9 โรง ดังนี้
1) โรงเรียนภูเก็ตวิทยาลัย ปีการศึกษา 2562
2) โรงเรียนสตรีภูเก็ต ปีการศึกษา 2562
3) โรงเรียนเฉลิมพระเกียรติสมเด็จพระศรีนครินทร์ ปีการศึกษา 2562
4) โรงเรียนเทศบาลบ้านบางเหนียว ปีการศึกษา 2562
5) โรงเรียนขจรเกียรติศึกษา ปีการศึกษา 2562
6) โรงเรียนวีรสตรีอนุสรณ์ ปีการศึกษา 2562
7) โรงเรียนวัดเทพนิมิตร ปีการศึกษา 2562
8) โรงเรียนเทศบาลบ้านสามกอง(ขุนวิเศษนุกูลกิจอุทิศ) ปีการศึกษา 2562 2564 และ 2565
9) โรงเรียนเทศบาล 2 บ้านกะทู้ ปีการศึกษา 2562
โดยหลักสูตรของโครงการ Coding School สอดคล้องกับโครงการ AI &amp; IoT for All ดังนี้
1) ต่อยอดโค้ดดิ้งสู่หุ่นยนต์เบื้องต้น
2) การควบคุมการแสดงแสงไฟ
3) ไม้กั้นรถอัตโนมัติ
4) ปุ่มกดเสียงหรรษา
5) วัดส่วนสูงด้วยระบบเซ็นเซอร์อัจฉริยะ
6) ระบบไฟตามสั่ง
7) ตู้ควบคุมไฟจราจรอัจฉริยะ
8) ระบบแจ้งเตือนกันชนอัจฉริยะ
ซึ่งโรงเรียนข้างต้น ได้ดำเนินการบรรลุตามเป้าหมายของโครงการ</t>
  </si>
  <si>
    <t>02PEO_02</t>
  </si>
  <si>
    <t>หลักสูตรอบรม Machine Learning / Artificial Intelligence เบื้องต้นสำหรับเยาวชน</t>
  </si>
  <si>
    <t xml:space="preserve"> - โรงเรียนระดับมัธยมศึกษาเข้าร่วมโครงการอย่างน้อย 4 โรงเรียน
 - นักเรียนระดับมัธยมศึกษาตอนปลาย เข้าร่วมโครงการจำนวน 100 คน
 - ครูระดับมัธยมศึกษาที่เข้าร่วมโครงการเข้ารับการอบรม ไม่น้อยกว่า 20 ท่าน</t>
  </si>
  <si>
    <t>จากโรงเรียนในจังหวัดภูเก็ต ที่ได้รับการได้รับการส่งเสริม และสนับสนุนการพัฒนาโครงสร้างพื้นฐานเพื่อการเรียนรู้และการพัฒนาทักษะที่จำเป็นในยุคดิจิทัล รองรับและสนับสนุนการเรียนเชิงปฏิบัติการที่ผสมผสานวิชา STEM และ Coding ภายใต้โครงการ Coding School ได้จัดการเรียนการสอนที่ตามหลักสูตร Coding School ที่สอดคล้องกับโครงการหลักสูตรอบรม Machine Learning / Artificial Intelligence เบื้องต้นสำหรับเยาวชน ดังนี้
1) ต่อยอดโค้ดดิ้งสู่ AI เบื้องต้น
2) ต่อยอดโค้ดดิ้งสู่ AI ขั้นกลาง
3) การเขียน Coding โดย Chat GPT เบื้องต้น
ซึ่งโรงเรียนข้างต้น ได้ดำเนินการบรรลุตามเป้าหมายของโครงการ</t>
  </si>
  <si>
    <t>02PEO_03</t>
  </si>
  <si>
    <t>หลักสูตรอบรม Logical Thinking &amp; Systematic Problem Solving สำหรับเด็ก</t>
  </si>
  <si>
    <t xml:space="preserve">  - โรงเรียนระดับมัธยมศึกษาเข้าร่วมโครงการอย่างน้อย 4 โรงเรียน
 - นักเรียนเข้าร่วมโครงการจำนวน 100 คน
 - ครูระดับมัธยมศึกษาที่เข้าร่วมโครงการเข้ารับการอบรม ไม่น้อยกว่า 20 ท่าน</t>
  </si>
  <si>
    <t>จากโรงเรียนในจังหวัดภูเก็ต ที่ได้รับการได้รับการส่งเสริม และสนับสนุนการพัฒนาโครงสร้างพื้นฐานเพื่อการเรียนรู้และการพัฒนาทักษะที่จำเป็นในยุคดิจิทัล รองรับและสนับสนุนการเรียนเชิงปฏิบัติการที่ผสมผสานวิชา STEM และ Coding ภายใต้โครงการ Coding School ได้จัดการเรียนการสอนที่ตามหลักสูตร Coding School ที่สอดคล้องกับโครงการหลักสูตรอบรม Logical Thinking &amp; Systematic Problem Solving สำหรับเด็ก ดังนี้
1) โค้ดดิ้งในชีวิตประจำวัน
2) โค้ดดิ้งเพื่อการเกษตร
3) โค้ดดิ้งเพื่อชุมชน
ซึ่งโรงเรียนข้างต้น ได้ดำเนินการบรรลุตามเป้าหมายของโครงการ</t>
  </si>
  <si>
    <t>02PEO_04</t>
  </si>
  <si>
    <t>Training course /Visual Classroom/Application ด้านภาษาสำหรับการท่องเที่ยวและการบริการ</t>
  </si>
  <si>
    <t xml:space="preserve"> - จำนวนคนเข้าใช้งานระบบห้องเรียนออนไลน์
 - จำนวนคนเข้าร่วมลงทะเบียนเข้าร่วมการอบรม
 - จำนวนคนผ่านเกณฑ์การประเมินหลังเรียน</t>
  </si>
  <si>
    <t>02PEO_05</t>
  </si>
  <si>
    <t>โครงการจัดตั้งโรงเรียนผู้สูงอายุประจำตำบล (เทศบาลตำบลรัษฎา เทศบาลเมืองป่าตอง)</t>
  </si>
  <si>
    <t xml:space="preserve"> - เกิดแหล่งเรียนรู้ชุมชน โรงเรียนผู้สูงอายุจำนวนอย่างน้อย 3 แห่งในพื้นจังหวัดภูเก็ต 
 - มีประชาชนเข้าร่วมโครงการ จำนวน 90 คน</t>
  </si>
  <si>
    <t>โรงเรียนผู้สูงอายุ เป็นรูปแบบหนึ่งในการส่งเสริมการเรียนรู้ตลอดชีวิต การจัดการศึกษา การพัฒนา ทักษะเพื่อพัฒนาคุณภาพชีวิตผู้สูงอายุ</t>
  </si>
  <si>
    <t>การจัดตั้งโรงเรียน/ศูนย์การเรียนรู้ สำหรับผู้สูงอายุ มีวัตถุประสงค์เพื่อจัดกิจกรรมต่างๆให้กับผู้สูงอายุ ที่เข้าร่วมกิจกรรมของโรงเรียน เช่น กิจกรรมการจัดการเรียนรู้ผู้สูงอายุร่วมกับนักศึกฝึกประสบการณ์วิชาชีพ กิจกรรมสันทนาการ กิจกรรมส่งเสริมอาชีพ เป็นต้น ทำให้ผู้สูงอายุได้แสดงศักยภาพ โดยการถ่ายทอดประสบณ์การที่สั่งสมแก่ผู้อื่น เพื่อสืบสานภูมิปัญญาให้คงคุณค่าคู่กับชุมชน นอกจากนี้ ยังมีการส่งเสริมการพัฒนาทักษะดิจิทัล เพื่อพัฒนาคุณภาพของผู้สูงอายุ ให้เท่าทันโลกดิจิทัล ที่เข้ามาเป็นส่วนสำคัญของโลกในปัจจุบัน โดยเป็นความร่วมมือระหว่างมหาวิทยาลัยราชภัฏภูเก็ตกับเทศบาลเมืองป่าตอง และเทศบาลตำบลรัษฎา ในการสร้างกระบวนการเรียนรู้ร่วมระหว่างผู้สูงวัยกับชุมชน ตามบริบทของชุมชน เศรษฐกิจ และสังคม</t>
  </si>
  <si>
    <t>02PEO_06</t>
  </si>
  <si>
    <t>โครงการอบรมให้ความรู้เกี่ยวกับการใช้งานบริการสารสนเทศของหน่วยงานรัฐ</t>
  </si>
  <si>
    <t xml:space="preserve"> - มีการอบรมความรู้ด้านเทคโนโลยีสารสนเทศ และอบรมการใช้งานบริการของรัฐผ่าน
ระบบอินเทอร์เน็ต (e-Services) ให้กับประชาชนอย่างน้อย ใน 10 ชุมชน 
 - มีประชาชนทั่วไปเข้าร่วมอบรม อย่างน้อย จุดละ 30 คน</t>
  </si>
  <si>
    <t>ล่าช้ากว่ากำหนด</t>
  </si>
  <si>
    <t>02PEO_07</t>
  </si>
  <si>
    <t>โครงการอบรมหลักสูตร Machine Learning / Artificial intelligence เบื้องต้นสำหรับการวิเคราะห์ข้อมูลในการประกอบธุรกิจ</t>
  </si>
  <si>
    <t xml:space="preserve"> - หน่วยงานภาครัฐ และเอกชน เข้าร่วมโครงการอย่างน้อย 20 แห่ง</t>
  </si>
  <si>
    <t>สภาอุตสาหกรรมจังหวัดภูเก็ต สำนักงานส่งเสริมเศรษฐกิจดิจิทัล และบริษัท ภูเก็ตพัฒนาเมือง จำกัด ร่วมดำเนินโครงการการปรับใช้เทคโนโลยี AI เพื่อเพิ่มสมรรถนะธุรกิจท่องเที่ยว หลักสูตร Artificial Intelligence for business ซึ่งผู้เข้าร่วมโครงการได้เรียนรู้เนื้อหา ดังนี้ 
1) ChatGPT ทำอะไรได้บ้าง
2) Digital Marketing ตามแนวทาง Academy
3) AI สำหรับการทำการตลาดดิจิทัล
4) AI สร้าง Campaign การตลาด
5) AI สร้างโปรดักซ์หรือบริการใหม่ ๆ
6) AI เพื่อวิเคราะห์ข้อมูลลูกค้า
7) AI เพื่อวาดภาพ
ซึ่งทั้งหมดที่กล่าวมานี้เป็นทักษะของการตลาดดิจิทัลตามแนวทาง Google Academy ไปสู่การสร้าง Campaign การตลาดและการสร้างโปรดักซ์หรือบริการใหม่ ๆ ให้เติบโตได้อย่างมีทิศทาง 
โดยมีผู้ประกอบการ SMEs เข้าร่วมอบรม จำนวน 25 หน่วยงาน</t>
  </si>
  <si>
    <t>Smart Living</t>
  </si>
  <si>
    <t>02LIV_01</t>
  </si>
  <si>
    <t>โครงการเชื่อมโยงเครือข่ายและบริหารจัดการระบบกล้องโทรทัศน์วงจรปิด (CCTV) กลุ่มจังหวัดภาคใต้อันดามัน</t>
  </si>
  <si>
    <t xml:space="preserve"> - ลดการเกิดอาชญากรรมที่ร้อยละ 2 เมื่อเทียบกับปีงบประมาณก่อนหน้า
 - อัตราการติดตามผู้ต้องสงสัยและจับกุมสำเร็จเพิ่มขึ้นร้อยละ 5 เมื่อเทียบกับ
ปีงบประมาณก่อนหน้า</t>
  </si>
  <si>
    <t>1.เชื่อมโยงเครือข่ายและบริหารจัดการระบบกล้องโทรทัศน์วงจรปิด (CCTV) ทั้งหมด 8 หน่วยงาน</t>
  </si>
  <si>
    <t>ความสำเร็จของการติดตามจับกุมดำเนินคดีของเจ้าหน้าที่ตำรวจ ส่วนใหญ่สามารถจับกุมผู้ก่อคดีโดยทราบข้อมูลเบาะแสจากกล้องโทรทัศน์วงจรปิด (CCTV) ทั้งที่เป็นกล้องของหน่วยงานราชการ และเอกชน ถือว่ากล้อง CCTV เป็นเครื่องมือที่สำคัญที่สามารถช่วยเหลือการทำงานของเจ้าหน้าที่ตำรวจได้อย่างมีประสิทธิภาพ
แต่การติดตั้งระบบกล้องโทรทัศน์วงจรปิด (CCTV) ปัจจุบัน เป็นในลักษณะต่างคนต่างทำ ขาดการบูรณาการข้อมูลระหว่างหน่วยงาน ไม่สามารถเชื่อมโยงเครือข่ายเข้าหากันได้ เนื่องจากยังไม่มีเจ้าภาพหลักในการดำเนินงาน เวลาเกิดเหตุการณ์สำคัญหรือเหตุการณ์ร้ายขึ้นในจังหวัดภูเก็ต ก็ไม่สามารถใช้ประโยชน์จากกล้องโทรทัศน์วงจรปิดได้โดยทันที ด้วยไม่รู้ว่าหน่วยงานใดเป็นเจ้าของกล้องโทรทัศน์วงจรปิด และการติดตามหาหลักฐานจากระบบกล้องวงจรปิดจากหลายหน่วยงาน ก็เป็นเหตุให้ใช้เวลามากขึ้น มีกระบวนการมากขึ้น อาจไม่ทันต่อสถานการณ์ ดังนั้น จังหวัดภูเก็ตจึงได้ทำการเชื่อมโยงเครือข่ายกล้องโทรทัศน์วงจรปิดของแต่ละส่วนราชการเข้าด้วยกัน โดยจัดทำบันทึกข้อตกลงความร่วมมือ จาก 38 หน่วยงาน 
  โดยได้ดำเนินการเชื่อมต่อกับหน่วยงานที่มีความพร้อมเรียบร้อยแล้ว และรอเชื่อมต่อกับหน่วยงานอื่น ๆ หลังจากที่หน่วยงานนั้น ๆ ได้รับจัดสรรงบประมาณ</t>
  </si>
  <si>
    <t>ดำเนินการเสร็จสิ้นแล้ว</t>
  </si>
  <si>
    <t>02LIV_02</t>
  </si>
  <si>
    <t>โครงการเพิ่มประสิทธิภาพในการรักษาความปลอดภัยในชีวิตและทรัพย์สินของประชาชนและนักท่องเที่ยวในการบูรณาการและยกระดับกล้องโทรทัศน์วงจรปิดอัจฉริยะ Smart CCTV</t>
  </si>
  <si>
    <t xml:space="preserve"> - ลดการเกิดอาชญากรรมร้อยละ 2 เมื่อเทียบกับปีงบประมาณ 2562
 - ติดตั้งกล้องโทรทัศน์วงจรปิด (CCTV) ไม่น้อยกว่า 2,000 จุด</t>
  </si>
  <si>
    <t xml:space="preserve">การประชุมโครงการเพิ่มประสิทธิภาพเครือข่ายการสื่อสารเพื่อรักษามาตรฐานความปลอดภัยจังหวัดท่องเที่ยว
กลุ่มจังหวัดภาคใต้ฝั่งอันดามัน และคณะกรรมการขับเคลื่อนจังหวัดภูเก็ตสู่เมือง Smart City เพื่อกลั่นกรองโครงการที่เสนอต่อคณะกรรมการขับเคลื่อนการพัฒนาเมืองอัจฉริยะ
                  </t>
  </si>
  <si>
    <t>จากโครงการเชื่อมโยงเครือข่าย และบริหารจัดการระบบกล้องโทรทัศน์วงจรปิด (CCTV) กลุ่มจังหวัดภาคใต้อันดามัน รหัสโครงการ 02LIV_02 ที่มีการบูรณาการโครงข่ายของระบบกล้องวงจรปิดของหน่วยงานต่าง ๆ ไว้ด้วยกัน ซึ่งสอดคล้องกับตัวชี้วัดของโครงการนี้ ที่ให้มีการเชื่อมโยงกล้องโทรทัศน์ภายในจังหวัดภูเก็ต จำนวน 1,643 กล้อง เสมือนอยู่ภายใต้ระบบเดียวกัน
อีกทั้ง มีข้อหนดให้ “ตำรวจภูธรจังหวัดภูเก็ต สถานีตำรวจภูธรเมืองภูเก็ต สถานีตำรวจภูธรถลาง สถานีตำรวจภูธรป่าตอง สถานีตำรวจภูธรฉลอง สถานีตำรวจภูธรท่าฉัตรไชย สถานีตำรวจภูธรเชิงทะเล สถานีตำรวจภูธรกะทู้ สถานีตำรวจภูธรกมลา สถานีตำรวจภูธรวิชิต สถานีตำรวจภูธรกะรน และสถานีตำรวจภูธรสาคู ต้องจัดเตรียมเจ้าหน้าที่อย่างน้อย จำนวน 2 คน เพื่อทำหน้าที่เฝ้าระวัง ติดตามความเคลื่อนไหวสถานการณ์จากระบบกล้องโทรทัศน์วงจรปิด (CCTV) และอำนวยความสะดวกแก่ประชาชนที่มาขอรับบริการข้อมูลจากกล้องโทรทัศน์วงจรปิด (CCTV)” ซึ่งทำให้ประชาชน และนักท่องเที่ยวในจังหวัดภูเก็ตได้รับความสะดวกและรวดเร็วในการขอใช้บริการศูนย์บริหารจัดการกล้องโทรทัศน์วงจรปิด CCTV แบบการบริการ ณ จุดเดียว One Stop Service</t>
  </si>
  <si>
    <t xml:space="preserve">ส่วนราชการ หน่วยงานอาจยังไม่มีความเข้าใจระบบการทำงานของการเชื่อมโยงเครือข่ายระบบ
กล้องโทรทัศน์วงจรปิด (CCTV) อาจมีความกังวลเรื่องการรักษาความลับของราชการ หรือความมั่นคง ซึ่ง
จะต้องสร้างความมั่นใจต่อไป
</t>
  </si>
  <si>
    <t>สร้างความร่วมมือกับหน่วยงานภาคีเครือข่ายมากยิ่งขึ้น</t>
  </si>
  <si>
    <t>02LIV_03</t>
  </si>
  <si>
    <t>โครงการเพิ่มประสิทธิภาพในการรักษาความปลอดภัยในชีวิตและทรัพย์สินของประชาชนและนักท่องเที่ยวด้วยการตั้งศูนย์จัดเก็บข้อมูลประชาชนนักท่องเที่ยวและบุคคลที่มีส่วนเกี่ยวข้องกับอาชญากรรม (City Data Platform ทางด้านอาชญากรรม)</t>
  </si>
  <si>
    <t>การจัดเก็บข้อมูลประชาชน นักท่องเที่ยว และบุคคลที่เกี่ยวข้องกับอาชญากรรม ไว้อย่างเป็นระบบ เพื่อให้สามารถป้องกันภัยความมั่นคง ภัยก่อการร้าย อาชญากรรมและยาเสพติด ได้อย่างมีประสิทธิภาพ แต่ด้วยจากขอบเขตข้อมูลข้างต้นนั้น เป็นข้อมูลจำนวนมาก และเกี่ยวข้องกับอำนาจหน้าที่ของหลายหน่วยงานทั้งส่วนกลาง และภูมิภาค จึงทำให้การการบันทึกและการจัดเก็บข้อมูลเป็นไปได้ยากมาก
จึงมีการนำร่องโดยสำนักงานตรวจคนเข้าเมืองจังหวัดภูเก็ต ซึ่งเป็นโครงการระบบจัดเก็บข้อมูลการเข้าพักของนักท่องเที่ยวชาวต่างชาติ ภายใต้โครงการพักสีขาวสำหรับชาวต่างชาติ (ปลอดอาชญากรรม และยาเสพติด) จังหวัดภูเก็ต (Phuket Crime-Free)” เป็นการควบคุมดูแล ชาวต่างชาติ ที่เข้ามาพักอาศัย หรือเข้ามาท่องเที่ยวในประเทศ  ที่มีพฤติกรรมไม่เหมาะสม ในขณะที่พักอาศัยอยู่ในประเทศไทย กระทำผิดกฎหมาย ก่อเหตุอันตรายต่อความสงบสุข และความปลอดภัยในชีวิต และทรัพย์สินของประชาชน หรือกลุ่มคนร้ายข้ามชาติ ที่ใช้ประเทศไทย เป็นฐานในการกระทำความผิด ซึ่งกระทบต่อภาพลักษณ์การท่องเที่ยวของประเทศไทย  โดยให้เจ้าของที่พัก ให้ข้อมูลชาวต่างชาติที่มาพักอาศัย และชาวต่างชาติที่มีพฤติกรรมไม่เหมาะสม  ซึ่งจะส่งผลให้ภูเก็ตเป็นเมืองที่ปลอดภัย สร้างความเชื่อมั่นให้ชาวต่างชาติที่จะเข้ามาท่องเที่ยว</t>
  </si>
  <si>
    <t>02LIV_04</t>
  </si>
  <si>
    <t>โครงการเพิ่มประสิทธิภาพในการรักษาความปลอดภัยในชีวิตและทรัพย์สินของประชาชนและนักท่องเที่ยวด้วยการพัฒนา Mobile Application Phuket Smart Police บนระบบปฏิบัติการ iOS และ Android</t>
  </si>
  <si>
    <t>02LIV_05</t>
  </si>
  <si>
    <t>โครงการแจ้งเตือนและช่วยเหลือนักท่องเที่ยวบริเวณชาดหาดภูเก็ต พังงา กระบี่</t>
  </si>
  <si>
    <t xml:space="preserve"> - นักท่องเที่ยวที่เล่นน้ำหรือประกอบกิจกรรมบริเวณชายหาดประสบเหตุน้อยลง</t>
  </si>
  <si>
    <t>02LIV_06</t>
  </si>
  <si>
    <t>โครงการแจ้งเตือนภัยในพื้นที่เสี่ยงภัย</t>
  </si>
  <si>
    <t xml:space="preserve"> - นักท่องเที่ยวที่มีความมั่นใจในการแจ้งเตือนมั่นใจในความความปลอดภัย แต่ละพื้นที่ที่ไปท่องเที่ยวภายในจังหวัดภูเก็ต</t>
  </si>
  <si>
    <t>02LIV_07</t>
  </si>
  <si>
    <t>โครงการติดตั้งระบบกล้องโทรทัศน์ วงจรปิดและระบบวิเคราะห์ภาพ ถนนพระเมตตา ป่าตอง จ.ภูเก็ต</t>
  </si>
  <si>
    <t xml:space="preserve"> - สามารถช่วยเหลือประชาชนและนักท่องเที่ยว ในกรณีเกิดเหตุที่ไม่คาดคิดได้</t>
  </si>
  <si>
    <t>ติดตั้งระบบกล้องโทรทัศน์วงจรปิดในพื้นที่โครงการ</t>
  </si>
  <si>
    <t>บรรจุเข้าแผนพัฒนาท้องถิ่น ปี พ.ศ. 2567</t>
  </si>
  <si>
    <t xml:space="preserve"> - โครงการมีความล่าช้า ด้วยหน่วยงานผู้รับผิดชอบมีภารกิจด้านอื่น ๆ ที่จำเป็นเร่งด่วน เพื่อฟื้นฟูหลังสถานการณ์การแพร่โรคระบาดโควิด-19 ที่ต้องเร่งดำเนินการก่อน</t>
  </si>
  <si>
    <t>ขาดแคลนบุคลากร</t>
  </si>
  <si>
    <t>02LIV_08</t>
  </si>
  <si>
    <t>โครงการพัฒนาศักยภาพด้านความปลอดภัยบริเวณพื้นที่เสี่ยงภัยในเส้นทางสายเลียบหาดป่าตอง ระยะที่ 2</t>
  </si>
  <si>
    <t>เทศบาลเมืองป่าตอง ได้ดำเนินการติดตั้งระบบกล้องโทรทัศน์วงจรปิด และระบบวิเคราะห์ภาพแบบจดจำใบหน้าบุคคล (Face Recognition) และตรวจจับป้ายทะเบียนยานพาหนะ (License Plate Recognition) ในเส้นทาง ตั้งแต่สะพานคอรัล จนถึงซอยบางลา พร้อมทั้งจัดตั้งศูนย์ควบคุม และสั่งการระบบรักษาความปลอดภัย ซึ่งตั้งอยู่บริเวณชั้น 2 สำนักงานเทศบาลเมืองป่าตอง ที่เชื่อมโยงข้อมูลกับหน่วยงานต่าง ๆ ภายในจังหวัดภูเก็ต ซึ่งดำเนินการติดตั้งแล้วเสร็จในระยะแรกจำนวน 37 ตัว เพื่อดูแลความปลอดภัยของนักท่องเที่ยว และประชาชนด้วยระบบวิเคราะห์ภาพอัจฉริยะ 
ส่วนในระยะที่ 2 จะดำเนินการติดตั้งจำนวน 50 ตัว รวมทั้ง 2 ระยะจำนวน 87 ตัว ทั้งนี้ โครงการในระยะที่ได้สัญญาผู้รับดำเนินโครงการแล้ว</t>
  </si>
  <si>
    <t>02LIV_09</t>
  </si>
  <si>
    <t>โครงการระบบบริหารจัดการรถพยาบาลแบบรวมศูนย์ (Ambulance Operations Center: AOC)</t>
  </si>
  <si>
    <t xml:space="preserve"> - อัตราการรอดชีวิตของผู้ป่วยหยุดหายใจนอกโรงพยาบาล ไม่น้อยกว่าร้อยละ 20
 - อัตราการเสียชีวิตภายใน 24 ชม. ของผู้ป่วยวิกฤต ไม่มากกว่าร้อยละ 12
 - อัตราการผ่าตัดภายใน 1 ชม. ของผู้ป่วยบาดเจ็บวิกฤต ไม่น้อยกว่าร้อยละ 80
 - อัตราฉีดยาละลายลิ่มเลือดภายใน 1 ชม. ของผู้ป่วยหลอดเลือดสมองขาดเลือด
ไม่น้อยกว่าร้อยละ 60</t>
  </si>
  <si>
    <t>รถพยาบาลแบบรวมศูนย์ (Ambulance Operations Center: AOC)</t>
  </si>
  <si>
    <t>ระบบการบริหารจัดการรถพยาบาลแบบรวมศูนย์ (Ambulance Operation Center) ซึ่งมีระบบในการบริหารจัดการรถพยาบาล ระบบส่งข้อมูลอุปกรณ์ยังชีพ และระบบการสื่อสารด้วยภาพและเสียงแบบต่อเนื่องปัจจุบัน (real time) เพื่อแก้ปัญหาแพทย์เวชศาสตร์ฉุกเฉินไม่พอ เพิ่มประสิทธิภาพการช่วยเหลือผู้ป่วยฉุกเฉินได้อย่างทันท่วงที และลดอัตราการเสียชีวิตของประชาชน ดำเนินการโดยโรงพยาบาลวชิระภูเก็ต ซึ่งได้ติดตั้งระบบบนรถพยายาลแล้ว จำนวน 9 คัน</t>
  </si>
  <si>
    <t>ข้อจำกัดด้านกฏระเบียบ</t>
  </si>
  <si>
    <t>ไม่มีเจ้าภาพในการดำเนินกิจกรรม</t>
  </si>
  <si>
    <t>Infrastructure ไม่เพียงพอเพื่อรองรับการดำเนินการ</t>
  </si>
  <si>
    <t>จากรายงานติดตาม 2 ปี</t>
  </si>
  <si>
    <t>ความก้าวหน้า (%)</t>
  </si>
  <si>
    <t>ผลสัมฤทธิ์การดำเนินการ
จากรายงานติดตามครบ 2 ปี</t>
  </si>
  <si>
    <t>คะแนนผลสัมฤทธิ์</t>
  </si>
  <si>
    <t>ความคืบหน้าการดำเนินการ</t>
  </si>
  <si>
    <t>Total Project</t>
  </si>
  <si>
    <t>เร็วกว่าแผน</t>
  </si>
  <si>
    <t>แม่เมาะ</t>
  </si>
  <si>
    <t>CDP</t>
  </si>
  <si>
    <t>Env (4)</t>
  </si>
  <si>
    <t>Energy (4)</t>
  </si>
  <si>
    <t xml:space="preserve">Economy (2) </t>
  </si>
  <si>
    <t>Gov</t>
  </si>
  <si>
    <t>Mobi</t>
  </si>
  <si>
    <t>Liv</t>
  </si>
  <si>
    <t>People</t>
  </si>
  <si>
    <t>Average</t>
  </si>
  <si>
    <t>0%</t>
  </si>
  <si>
    <t>ระบบบริหารข้อมูลเมือง City Data Platform</t>
  </si>
  <si>
    <t>โครงการ City Data Platform</t>
  </si>
  <si>
    <t>นำเข้าชุดข้อมูล 4 ชุดในปี 2566</t>
  </si>
  <si>
    <t>กฟผ.</t>
  </si>
  <si>
    <t>ไม่มีการแนบหลักฐาน</t>
  </si>
  <si>
    <t>- แสดงชุดข้อมูลฐานข้อมูลเมือง, คุณภาพอากาศ</t>
  </si>
  <si>
    <t>03ENV_01</t>
  </si>
  <si>
    <t>โครงจัดการทรัพยากรธรรมชาติเพื่อความยั่งยืน</t>
  </si>
  <si>
    <t xml:space="preserve">- ปลูกป่าตามศาสตร์พระราชาในพื้นที่ฟื้นฟูสภาพเหมือง 200 ไร่
</t>
  </si>
  <si>
    <t>ในปี 2566 มีการดำเนินการโครงการเห็ดป่าคืนถิ่น  เพื่อเป็นการเพิ่มรายได้ให้กับชุมชน ชุมชนสามารถมีอาชีพ และอยู่ร่วมกับการรักษาป่าชุมชนได้อย่างยั่งยืน</t>
  </si>
  <si>
    <t>- สนับสนุนการปลูกป่า และร่วมกิจกรรมรณรงค์ลดการเผาป่า ร่วมกับ
กรมป่าไม้และประชาชนในอำเภอแม่เมาะ
- ดำเนินการโครงการเห็ดป่าคืนถิ่นเพื่อเป็นการเพิ่มรายได้ให้กับชุมชน</t>
  </si>
  <si>
    <t xml:space="preserve"> - หมู่บ้านที่เข้าร่วมโครงการป่าชุมชนร้อยละ 30 ของหมู่บ้านใน อ.แม่เมาะ
</t>
  </si>
  <si>
    <t xml:space="preserve">- ได้คู่ความร่วมมือด้านป่าชุมชน เช่น SCG ลำปาง และมีกิจกรรมร่วมกันกับเครือข่ายป่าชุมชน
- ร่วมกิจกรรมกับเครือข่ายป่าชุมชน อ.แม่เมาะ 
</t>
  </si>
  <si>
    <t>- พัฒนาระบบการแสดงผลข้อมูล</t>
  </si>
  <si>
    <t>- ดูดซับ CO2 ได้ไม่น้อยกว่า 100,000 TCO2 / ปี</t>
  </si>
  <si>
    <t xml:space="preserve">- อื่นๆ </t>
  </si>
  <si>
    <t xml:space="preserve">-เปิดรับสมัครผู้ที่สนใจเข้าร่วมโครงการ กสิกรรมธรรมชาติสู่ระบบเศรษฐกิจพอเพียง โคก หนองนา โมเดล จำนวน 2 รุ่น รุ่นละ 60 คน 
-มีการทบทวนหลักสูตรเพื่อรองรับการอบรมการพัฒนากสิกรรมสู่ระบบ
เศรษฐกิจพอเพียง </t>
  </si>
  <si>
    <t>03ENV_02</t>
  </si>
  <si>
    <t>โครงการสร้างมูลค่าเพิ่มวัตถุพลอยได้ของโรงไฟฟ้าแม่เมาะเพื่อลดผลกระทบต่อสิ่งแวดล้อม</t>
  </si>
  <si>
    <t xml:space="preserve"> - นำวัตถุพลอยได้มาใช้ใน การเกษตร จำนวนไม่น้อยกว่า 500,000 ตันต่อปี</t>
  </si>
  <si>
    <t xml:space="preserve">มีการส่งเสริมวัตถุพลอยได้ ประเภทอื่นเช่น ลีโอนาร์ไดต์ เพื่อการปรับปรุงคุณภาพดินเพื่อการเกษตร </t>
  </si>
  <si>
    <t>- นำข้อมูลเกษตรกร จากกลุ่มงานวิจัยและนวัตกรรมเหมืองแม่เมาะมาศึกษาต่อถึงวิธีการ ช่องทางการจำหน่าย และกลุ่มลูกค้าของแต่ละราย และจัดทำเป็นฐานข้อมูล
- อยู่ระหว่างการหารือแนวทางการส่งเสริมการใช้วัตถุพลอยได้จากกระบวนการผลิตไฟฟ้า ของ กฟผ.</t>
  </si>
  <si>
    <t>-ต่อยอดพัฒนาสารปรับปรุงดินทดลองตลาดจำหน่ายฮิวมิคแบบน้ำครั้งแรก จำนวน 10,000 ลิตร</t>
  </si>
  <si>
    <t>0.5</t>
  </si>
  <si>
    <t>03ENV_03</t>
  </si>
  <si>
    <t>โครงการสร้างฝาย</t>
  </si>
  <si>
    <t xml:space="preserve"> - บริหารจัดการน้ำจำนวน 100 ฝาย</t>
  </si>
  <si>
    <t>ดำเนินการศึกษาพื้นที่ลุ่มน้ำจาง ผ่านโครงการแม่จางโมเดล ร่วมกับ มหาวิทยาลัยเชียงใหม่ พร้อมสร้างกระบวนการการมีส่วนร่วมให้ชุมชน องค์กรปกครองส่วนท้องถิ่น และส่วนราชการที่เกี่ยวข้องในพื้นที่ลุ่มน้ำแม่จางเข้ามามีส่วนร่วมในการจัดทำฐานข้อมูลของฝาย สภาพปัญหา และประสิทธิภาพของฝาย</t>
  </si>
  <si>
    <t>- โครงการต้นแบบบริหารจัดการน้ำจำนวน 269 ฝาย</t>
  </si>
  <si>
    <t>- ควบคู่กับการดำเนินโครงการแม่จางโมเดลจัดเก็บข้อมูลแหล่งน้ำโดยการสำรวจลำน้ำ สิ่งกีดขวางทางน้ำ</t>
  </si>
  <si>
    <t>1</t>
  </si>
  <si>
    <t>03ENV_04</t>
  </si>
  <si>
    <t xml:space="preserve">โครงการแสดงผลและอัพเดทข้อมูลสิ่งแวดล้อมเพื่อชุมชน </t>
  </si>
  <si>
    <t xml:space="preserve"> - พัฒนาระบบการแสดงผลข้อมูล</t>
  </si>
  <si>
    <t xml:space="preserve">มีการรายงานคุณภาพอากาศบน Website และในชุมชน </t>
  </si>
  <si>
    <t xml:space="preserve">- มีการรายงานคุณภาพอากาศบน Website และในชุมชน </t>
  </si>
  <si>
    <t>- ควบคู่กับการพัฒนา City Data Platform</t>
  </si>
  <si>
    <t>03ENE_01</t>
  </si>
  <si>
    <t>โครงการบริหารจัดการการใช้พลังงาน</t>
  </si>
  <si>
    <t xml:space="preserve"> - บริหารจัดการทรัพยากร ในพื้นที่เพื่อเพิ่มประสิทธิภาพการใช้พลังงาน ไม่น้อยกว่าร้อยละ 10</t>
  </si>
  <si>
    <t>งานวิจัยแล้วเสร็จเมษายน 2567</t>
  </si>
  <si>
    <t xml:space="preserve">1.มีการผลิตและใช้พลังงานทดแทนของการใช้พลังงานในศูนย์ฝึกอบรม กฟผ.แม่เมาะ พื้นที่ zone 1 คิดเป็นร้อยละ 36.62 และขยายผลไปยังหน่วยงานราชการ 10 แห่งนำร่องในพื้นที่อำเภอแม่เมาะ    
2. การบริหารจัดการในรูปแบบ Peer to Peer เพื่อระบบ Smart Embedded Network (SEN) (แฟลตพนักงาน ศูนย์ฝึกอบรม กฟผ. แม่เมาะ และ พื้นที่ กฟผ. แม่เมาะ)  </t>
  </si>
  <si>
    <t>03ENE_02</t>
  </si>
  <si>
    <t>โครงการผลิตพลังงานหมุนเวียน (Renewable Energy) และการผลิตพลังงานในพื้นที่ (Onsite Power Generation)</t>
  </si>
  <si>
    <t xml:space="preserve"> - กำลังผลิตติดตั้งพลังงานแสงอาทิตย์ 60 กิโลวัตต์</t>
  </si>
  <si>
    <t xml:space="preserve">1. ดำเนินงานในรูปแบบงานวิจัยระหว่าง กฟผ.-มช. เพื่อศึกษาการพฤติกรรมการใช้ไฟในบ้านพักพนักงาน กฟผ.แม่เมาะ หาความสัมพันธ์ระหว่างพฤติกรรมการใช้ไฟฟ้า และ ลักษณะของผู้พักอาศัย เพื่อเป็นข้อมูลในการวางแผนบริหารจัดการพลังงาน (Firm) หรือการติดตั้ง P.V. และ Battery ในอนาคตได้
2. สนับสนุน “โครงการติดตั้งระบบผลิตพลังงานแสงอาทิตย์โรงพยาบาลแม่เมาะ ระยะที่ 1” ให้แก่โรงพยาบาลแม่เมาะ และโรงเรียนแม่เมาะวิทยา และส่งเสริมให้หน่วยงานราชการในพื้นที่ มีการติดตั้งระบบผลิตไฟฟ้าจากพลังงานแสงอาทิตย์เพิ่มมากขึ้น </t>
  </si>
  <si>
    <t>03ENE_03</t>
  </si>
  <si>
    <t>โครงการระบบ Smart Embedded network (SEN)</t>
  </si>
  <si>
    <t xml:space="preserve"> - Application แสดงผลการขนส่งเชิงท่องเที่ยวในพื้นที่</t>
  </si>
  <si>
    <t>N/A</t>
  </si>
  <si>
    <t>การแสดงผลเส้นทางการเดินรถ EV ภายใน Application "เทศกาลท่องเที่ยวแม่เมาะ"</t>
  </si>
  <si>
    <t>- มีการพัฒนา dashboard แสดงผลการลดการปล่อยก๊าซเรือนกระจก จากการขนส่ง พนักงานด้วยรถ EV</t>
  </si>
  <si>
    <t>03ENE_04</t>
  </si>
  <si>
    <r>
      <t xml:space="preserve">โครงการการส่งเสริมการใช้รถยนต์รักษาสิ่งแวดล้อม (Eco Vehicle) และ </t>
    </r>
    <r>
      <rPr>
        <sz val="14"/>
        <color theme="1"/>
        <rFont val="Sarabun"/>
      </rPr>
      <t>EV Conversion</t>
    </r>
  </si>
  <si>
    <t xml:space="preserve"> - ข้อมูลพฤติกรรมการใช้พลังงาน</t>
  </si>
  <si>
    <t>มีรถ EV Bus บริการรับ - ส่ง ผู้ปฏิบัติงาน กฟผ.แม่เมาะ จำนวน 28 คัน เริ่มในเดือน สิงหาคม 2566</t>
  </si>
  <si>
    <t>-1. มีการให้บริการ EGAT EV Bus สำหรับนักท่องเที่ยวในเทศกาลท่องเที่ยวแม่เมาะ และงานเดินวิ่งแม่เมาะฮาล์ฟมาราธอน ครั้งที่ 30
2. EGAT EV Bus รับ - ส่ง ผู้ปฏิบัติงาน
- อยู่ระหว่างพิจารณาราคากลาง รถ EV Bus จ านวน 28 คันพร้อม GPS 
- การจัดสรรเส้นทางเดินรถใหม่ โดยเริ่มในเดือนสิงหาคม 2566 
3. EV Conversion Project
- นำรถจักรยานยนต์ไฟฟ้าดัดแปลง จำนวน 2 คัน ไปจัดแสดงในเทศกาล</t>
  </si>
  <si>
    <t>-อยู่ระหว่างพัฒนาการแสดงผลข้อมูลพฤติกรรมการใช้พลังงาน</t>
  </si>
  <si>
    <t>03ECO_01</t>
  </si>
  <si>
    <t>โครงการส่งเสริมผลิตภัณฑ์ชุมชนและส่งเสริมการตลาด</t>
  </si>
  <si>
    <t xml:space="preserve"> - รายได้ชุมชนจากการส่งเสริมอาชีพและผลิตภัณฑ์ชุมชนไม่น้อยกว่า 2 ล้านบาทต่อปี</t>
  </si>
  <si>
    <r>
      <t xml:space="preserve">-รายได้ชุมชนจำกส่งเสริมผลิตภัณฑ์ชุมชนกิจกรรมส่งเสริมกำรตลำดของ กฟผ.แม่เมาะณ เดือนพฤศจิกายน 2566อยู่ที่ </t>
    </r>
    <r>
      <rPr>
        <b/>
        <sz val="14"/>
        <color rgb="FFFF0000"/>
        <rFont val="Sarabun"/>
      </rPr>
      <t>2,786,103 บาท</t>
    </r>
    <r>
      <rPr>
        <sz val="14"/>
        <color rgb="FF000000"/>
        <rFont val="Sarabun"/>
      </rPr>
      <t xml:space="preserve">
1.ส่งเสริมกำรพัฒนำผลิตภัณฑ์ร่วมกับเครือข่ำย
(1) ส่งเสริมเกษตรกรรมด้วยนวัตกรรมการเกษตรแนวตั้ง (Vertical Farm) และนิคมชุมชนเกษตร หมู่บ้านอพยพ
(2) โครงการเครือข่ายความร่วมมือเกษตรกรรุ่นใหม่ จังหวัดล าปาง เพื่อการถ่ายทอดองค์ความรู้และการพัฒนาศักยภาพเกษตรกร ระหว่าง กฟผ. กับ ชมรมเกษตรกรรุ่นใหม่จังหวัดลำปาง
3) โครงการการพัฒนาและส่งเสริมเกษตรกรรมแนวตั้งในพื้นที่อพยพตำบลบ้านดง ระหว่าง กฟผ. กับ STeP-CMU
(4) โครงการการบ่มเพาะและพัฒนาทักษะเทคโนโลยีเชิงธุรกิจสู่การสร้าง
เกษตรกรอัจฉริยะ ระหว่าง กฟผ. กับ STeP-CMU
2.ส่งเสริมกำรใช้วัตถุพลอยได้จากกระบวนกำรผลิตไฟฟ้ำของ กฟผ. ในชุมชน
- มีการหารือแนวทางการส่งเสริมการใช้วัตถุพลอยได้จากกระบวนการผลิตไฟฟ้าของ กฟผ. ในชุมชน 
3.ส่งเสริมช่องทางการตลาดโดยให้ชุมชนนำสินค้ามาขาย
- โครงการ The Blocks
- Green market
- งานเดินวิ่งฯ
- งานท่องเที่ยวแม่เมาะ</t>
    </r>
  </si>
  <si>
    <t>03ECO_02</t>
  </si>
  <si>
    <t>โครงการการส่งเสริมการท่องเที่ยว</t>
  </si>
  <si>
    <t xml:space="preserve"> - รายได้จากการท่องเที่ยว ไม่น้อยกว่า 50,000 บาท/คน/ปี
</t>
  </si>
  <si>
    <t xml:space="preserve"> - นักท่องเที่ยวไม่น้อยกว่า 100,000 คน/ปี</t>
  </si>
  <si>
    <t>- อื่นๆ</t>
  </si>
  <si>
    <t>1.ส่งเสริมการท่องเที่ยว อ.แม่เมาะ จ.ลำปาง
- จัดเตรียมข้อมูลสำหรับดำเนินการพัฒนาการท่องเที่ยวในพื้นที่ กฟผ.แม่เมาะ กับผู้มีส่วนเกี่ยวข้อง
- จ้างผู้เชี่ยวชาญพัฒนา Website เพื่อเป็นฐานข้อมูลแก่นักท่องเที่ยว 
- จัดซื้อ Search Engine Marketing (SEM) การทำการตลาดออนไลน์ พัฒนาระบบฐานข้อมูลการท่องเที่ยว อ.แม่เมาะ และ จ.ลำปาง
2. สร้างเครือข่ายความร่วมมือการท่องเที่ยว กับหอการค้าจังหวัดลำปาง  ททท. สำนักงานลำปาง
3.ส่งเสริมการจัดกีฬาในพื้นที่ร่วมกับเครือข่าย
- ททท.สำนักงานลำปาง ร่วมส่งเสริมการตลาดให้กับสนามกอล์ฟ กฟผ.แม่เมาะ ในช่วงกรีนซีซั่น
4.จัดกิจกรรมงานวิ่ง Mae Moh Half Marathon และ Lampang Marathon
5.วางโครงสร้างการประเมินผลลัพธ์ทางเศรษฐกิจ โดย ศูนย์เศรษฐมิติ คณะเศรษฐศาสตร์ มช.</t>
  </si>
  <si>
    <t>คะแนนที่ได้</t>
  </si>
  <si>
    <t>คะแนนเต็ม</t>
  </si>
  <si>
    <t>ร้อยละความสำเร็จตัวชี้วัด</t>
  </si>
  <si>
    <t xml:space="preserve"> 28 ส.ค. 64</t>
  </si>
  <si>
    <t xml:space="preserve"> 28 ส.ค. 66</t>
  </si>
  <si>
    <t>ไม่ส่ง</t>
  </si>
  <si>
    <t>คลองผดุงฯ</t>
  </si>
  <si>
    <t>Energy (1)</t>
  </si>
  <si>
    <t>Economy</t>
  </si>
  <si>
    <t>Mobi (3)</t>
  </si>
  <si>
    <t>Liv (2)</t>
  </si>
  <si>
    <t>กรุงเทพมหานคร</t>
  </si>
  <si>
    <t>นำเสนอชุดข้อมูลเปิดของกรุงเทพมหานคร
ผ่านช่องทาง http://data.bangkok.go.th/</t>
  </si>
  <si>
    <t>เผยแพร่ชุดข้อมูลเปิดของกรุงเทพมหานคร
ผ่านช่องทาง http://data.bangkok.go.th/</t>
  </si>
  <si>
    <t>06ENV_01</t>
  </si>
  <si>
    <t>โครงการจัดทำและพัฒนาระบบการบริหารจัดการน้ำเชิงรุก</t>
  </si>
  <si>
    <t xml:space="preserve"> -  สามารถระบายน้ำจากถนนสายหลักในพื้นที่โครงการ ภายในเวลา 120 นาที (กรณีฝนตกไม่เกิน 100 มม./ชม</t>
  </si>
  <si>
    <t>มีฐานข้อมูล GIS ของแหล่งน้ำและโครงสร้างพื้นฐานในการบริหารจัดการน้ำ และมีระบบสนับสนุนการตัดสินใจของผู้บริหารในการบริหารจัดการน้ำท่วมในพื้นที่กรุงเทพมหานคร</t>
  </si>
  <si>
    <t>จัดทำฐานข้อมูล GIS ของแหล่งน้ำและโครงสร้างพื้นฐานในการบริหารจัดการน้ำแล้วเสร็จ
อยู่ระหว่างจัดทำระบบสนับสนุนการตัดสินใจของผู้บริหารในการบริหารจัดการน้ำ</t>
  </si>
  <si>
    <t>06ENV_02</t>
  </si>
  <si>
    <t>ระบบสารสนเทศเพื่อการจัดการน้ำ</t>
  </si>
  <si>
    <t xml:space="preserve"> - ค่าเฉลี่ยของค่าปริมาณความสกปรกในรูปสารอินทรีย์ (BOD) ไม่เกิน 4.0 มิลลิกรัมต่อลิตร
</t>
  </si>
  <si>
    <t>จุดติดตั้ง Sensor ของระบบต่างๆ มีจำนวนน้อย ข้อมูลไม่เพียงพอตอการบริหารจัดการน้ำในหลายพื้นที่</t>
  </si>
  <si>
    <t>ใช้ข้อมูลจากการลงพื้นที่จริง เพื่อประกอบการดำเนินงาน</t>
  </si>
  <si>
    <t xml:space="preserve"> - ค่าเฉลี่ยของค่าออกซิเจนละลายน้ า (DO) ไม่น้อยกว่า 2.0 มิลลิกรัมต่อลิตร</t>
  </si>
  <si>
    <t>มีระบบนำเสนอข้อมูลการบริหารจัดการน้ำ บนเว็บไซต์ของสำนักการระบายน้ำ
- ระบบตรวจวัดน้ำท่วมบนถนน
- ระบบตรวจวัดระดีบน้ำในคลองหลัก
- ระบบวัดอัตราการไหล
- ระบตรวจวัดฝนอัตโนใต</t>
  </si>
  <si>
    <t>สามารถนำเสนอข้อมูลจากระบบบริหารจัดการนำ แสดงผลบน GIS หรือรูปแบบอื่นๆ แบบ Real Time บนเว็บไซต์ของสำนักการระบายน้ำ</t>
  </si>
  <si>
    <t>06ENV_03</t>
  </si>
  <si>
    <t>การจัดทำฐานข้อมูลเพื่อการวิเคราะห์พื้นที่ร่มไม้ในเมือง (Urban Tree Canopy) สำหรับการวางแผนเพื่อเพิ่มพื้นที่สีเขียวของกรุงเทพมหานคร</t>
  </si>
  <si>
    <t xml:space="preserve"> - สามารถติดตามข้อมูลพื้นที่สีเขียวในพื้นที่ได้อย่างเป็นปัจจุบัน 
</t>
  </si>
  <si>
    <t>1. จัดทำฐานข้อมูลพื้นที่ร่มไม้ในกลุ่มเขตกรุงเทพกลาง
2. แสดงผลข้อมูลในรูปแบบ GIS</t>
  </si>
  <si>
    <t>อยู่ระหว่างของบประมาณ</t>
  </si>
  <si>
    <t xml:space="preserve"> - สัดส่วนพื้นที่สีเขียวในรูปแบบสวนต่อประชากร 7.43 ตร.ม./คน</t>
  </si>
  <si>
    <t>06ENV_04</t>
  </si>
  <si>
    <t>พัฒนาเครื่องตรวจวัดคุณภาพอากาศและระบบข้อมูลคุณภาพอากาศ - Application AirBKK</t>
  </si>
  <si>
    <t xml:space="preserve"> - จำนวนวันที่ฝุ่นละอองเกินค่ามาตรฐาน ไม่เกินร้อยละ 5 ต่อปี</t>
  </si>
  <si>
    <t>1. ติดตั้งเครื่องตรวจวัดคุณภาพอากาศ 69 จุด ทั้วกรุงเทพมหานคร และเครื่องตรวจวัดคุณภาพอากาศแบบเคลื่อนที่ 3 เครื่อง
2. ให้บริการข้อมูลคุณภาพอากาศบนเว็บไซด์ bangkokairquality.com และ Application AirBKK</t>
  </si>
  <si>
    <t>เกิดปัญหาฝุ่นละอองในพื้นที่การจราจรหนาแน่น และพื้นที่ก่อสร้าง</t>
  </si>
  <si>
    <t>06ENE_01</t>
  </si>
  <si>
    <t>โครงการพัฒนาระบบการเดินเรือในคลองผดุงกรุงเกษม* - ระบบไฟฟ้าและโซลาร์เซลล์</t>
  </si>
  <si>
    <t xml:space="preserve"> - จำนวนผู้ใช้บริการเรือโดยสาร เพิ่มขึ้นร้อยละ 10 เทียบจากฐานปีก่อน
</t>
  </si>
  <si>
    <t>0*</t>
  </si>
  <si>
    <r>
      <t xml:space="preserve">- ผู้ใช้บริการ เดือน ก.พ.65 จำนวน 14,815 เที่ยวคน
</t>
    </r>
    <r>
      <rPr>
        <sz val="14"/>
        <color rgb="FFFF0000"/>
        <rFont val="Sarabun"/>
      </rPr>
      <t>(เพิ่มขึ้นร้อยละ 10 ?)</t>
    </r>
  </si>
  <si>
    <t>งบประมาณและรายละเอียดนับรวมในด้าน Smart Mobility*</t>
  </si>
  <si>
    <t xml:space="preserve"> - สามารถลดค่าใช้จ่ายด้านพลังงานได้ไม่น้อยกว่าร้อยละ 75 เมื่อเทียบกับการใช้น้ำมัน เชื้อเพลิง</t>
  </si>
  <si>
    <r>
      <t xml:space="preserve">- จัดหาเรือไฟฟ้า จำนวน 7 ลำ ซึ่งมีการใช้พลังงานไฟฟ้าแทนเครื่องยนต์ดีเซล ดังนี้
- เครื่องยนต์ไฟฟ้ากำลัง 10 kw (เทียบเท่าเครื่องยนต์ (20 แรงม้า)ทำงานที่ระดับแรงดัน 48 V
- แผงโซล่าเซลล์ 12 แผง ในการผลิตกระแสไฟฟ้า เพื่อใช้ในระบบไฟฟ้าส่องสว่างภายในเรือ
</t>
    </r>
    <r>
      <rPr>
        <sz val="14"/>
        <color rgb="FFFF0000"/>
        <rFont val="Sarabun"/>
      </rPr>
      <t>ลดลงร้อยละ 75% ?</t>
    </r>
  </si>
  <si>
    <t xml:space="preserve"> - ประชาชนมีความพึงพอใจต่อการใช้บริการเรือโดยสารคลองผดุงกรุงเกษมร้อยละ 80
หมายเหตุ : การสำรวจความพึงพอใจ มีดังนี้
 - ความตรงต่อเวลาในการเดินเรือ
 - ความปลอดภัยของเรือและท่าเรือ 
 - การบริการของเจ้าหน้าที่ ราคา และการเข้าถึงข้อมูลในการเดินทาง 
 - มีระบบการจัดการพลังงานอย่างเหมาะสำหรับอาคารเก่าเพื่อการอยู่อาศัยและการอนุรักษ์ 
 - จำนวนอาคารบ้านเรือน ร้อยละ 10 (จากทั้งหมด 128 อาคาร) ได้รับการจัดการพลังงานอย่างมี
ประสิทธิภาพและอนุรักษ์ไว้ซึ่งสถาปัตยกรรมแบบดั้งเดิม </t>
  </si>
  <si>
    <r>
      <t xml:space="preserve">- ให้บริการเดินเรือเส้นทางคลองผดุงกรุงเกษม จำนวน 11 ท่าเรือ
- ติดตั้งสถานีชาร์จไฟฟ้า 1 ท่าเรือ
</t>
    </r>
    <r>
      <rPr>
        <sz val="14"/>
        <color rgb="FFFF0000"/>
        <rFont val="Sarabun"/>
      </rPr>
      <t xml:space="preserve">ไม่มีการสำรวจความพึงพอใจ
</t>
    </r>
  </si>
  <si>
    <t>06MOB_01</t>
  </si>
  <si>
    <t>โครงการพัฒนาระบบการเดินเรือในคลองผดุงกรุงเกษม</t>
  </si>
  <si>
    <t xml:space="preserve"> - ประชาชนมีความพึงพอใจ ต่อการใช้บริการเรือโดยสาร คลองผดุงกรุงเกษม ร้อยละ 80
หมายเหตุ : การสำรวจความพึงพอใจ มีดังนี้
 - ความตรงต่อเวลาในการเดินเรือ
 - ความปลอดภัยของเรือและท่าเรือ 
 - การบริการของเจ้าหน้าที่ ราคา และการเข้าถึงข้อมูลในการเดินทาง</t>
  </si>
  <si>
    <r>
      <t xml:space="preserve">1. จัดหาเรือไฟฟ้า จำนวน 7 ลำ
2. ให้บริการเดินเรือเส้นทางคลองผดุงกรุงเกษม จำนวน 11 ท่าเรือ
3. ผู้ใช้บริการ เดือน ก.พ.65 จำนวน 14,815 เที่ยวคน
</t>
    </r>
    <r>
      <rPr>
        <sz val="14"/>
        <color rgb="FFFF0000"/>
        <rFont val="Sarabun"/>
      </rPr>
      <t>ไม่มีการสำรวจความพึงพอใจ</t>
    </r>
  </si>
  <si>
    <t>สถานการณ์ COVID-19 ทำให้ผู้ใช้บริการเรื่อไฟฟ้าลดลง</t>
  </si>
  <si>
    <t>1. งบประมาณ ปี 2562 – 2565 จำนวน 106.20 ล้านบาท
2. ระยะเวลาดำเนินการจำแนกเป็น การจัดหาเรือไฟฟ้า 180 วัน และการบริหารจัดการเดิเรือ 660 วัน</t>
  </si>
  <si>
    <t>06MOB_02</t>
  </si>
  <si>
    <t>เชื่อมโยงกล้องโทรทัศน์วงจรปิด (CCTV) เพื่อการจราจร แบบ Real Time ผ่าน Application BMA Traffic</t>
  </si>
  <si>
    <t xml:space="preserve"> -  ประชาชนมีความพึงพอใจต่อการใช้งานบน Application และ website ไม่น้อยกว่าร้อยละ 80
หมายเหตุ : การสำรวจความพึงพอใจ มีดังนี้
 - ความแม่นยำของข้อมูลในการนำไปใช้ประโยชน์ได้จริง
 - ความสะดวกสบายและประสิทธิภาพของฟังก์ชั่นการใช้งานบน application และ website</t>
  </si>
  <si>
    <r>
      <t xml:space="preserve">สามารถให้ข้อมูลตรวจสอบสภาพการจราจร ได้แก่
1. แสดงภาพการจราจร ณ เวลาปัจจุบัน (Real Time) ผ่านกล้องโทรทัศน์วงจรปิด (CCTV) บริเวณแยกสำคัญ
2. แสดงแถบเส้นสีแสดงความหนาแน่นของการจราจรบนถนนสายต่างๆ
3. แสดงข่าวสารกรณีฉุกเฉิน การเกิดอุบัติเหตุ จุดก่อสร้าง หรือ การปิดเส้นทางการจราจร
</t>
    </r>
    <r>
      <rPr>
        <sz val="14"/>
        <color rgb="FFFF0000"/>
        <rFont val="Sarabun"/>
      </rPr>
      <t>ไม่มีการสำรวจความพึงพอใจ</t>
    </r>
  </si>
  <si>
    <t>แสดงภาพการจราจร ณ เวลาปัจจุบัน (Real Time) ผ่านกล้องโทรทัศน์วงจรปิด (CCTV) ซึ่งติดตั้งตามเส้นทาง/ทางแยก สำคัญ และแสดงแถบเส้นสีแสดงความหนาแน่นของการจราจรบนถนนสายต่างๆ</t>
  </si>
  <si>
    <t>มีหลายปัจจัยที่ทำให้ความเร็วในการแสดงผลของภาพการจราจรมีความแตกต่างกัน</t>
  </si>
  <si>
    <t>ไม่ใช้งบประมาณ
(ไม่คิดรวมงบประมาณในการบำรุงรักษากล้อง CCTV และสายสัญญาณต่างๆ )</t>
  </si>
  <si>
    <t>06MOB_03</t>
  </si>
  <si>
    <t>ศาลาที่พักผู้โดยสารรถประจำทางอัจฉริยะ (Smart Bus Shelter)</t>
  </si>
  <si>
    <t xml:space="preserve"> - ประชาชนมีความพึงพอใจต่อการใช้บริการป้ายรถเมล์อัจฉริยะไม่น้อยกว่าร้อยละ 80
หมายเหตุ : การสำรวจความพึงพอใจ มีดังนี้
 - ความตรงต่อเวลาของรถโดยสารประจำทาง
 - ความปลอดภัยของรถโดยสารและสถานี 
 - ความสะดวกในการใช้และประสิทธิภาพของป้ายรถเมล์อัจฉริยะ เช่น เสถียรภาพของสัญญาณ WiFi 
ความแม่นยำของข้อมูลตารางเดินรถ</t>
  </si>
  <si>
    <t xml:space="preserve">ปรับปรุงศาลาที่พักผู้โดยสารบริเวณเกาะกรุงรัตนโกสินทร์/พื้นที่อนุรักษ์ศิลปวัฒนธรรม รวม 178 ป้าย*
</t>
  </si>
  <si>
    <t>ไม่มีการสำรวจความพึงพอใจ</t>
  </si>
  <si>
    <t>1. ไม่ใช้งบประมาณ, ดำเนินการในปี 2566 โดยให้สิทธิเอกชน
2. รวมพื้นที่กับศาลาที่พักผู้โดยสาบริเวณเกาะกรุงรัตนโกสินทร์/พื้นที่อนุรักษ์ศิลปวัฒนธรรม รวม 178 ป้าย</t>
  </si>
  <si>
    <t>06LIV_01</t>
  </si>
  <si>
    <t>โครงการจัดหาพร้อมติดตั้งกล้องโทรทัศน์วงจรปิด (CCTV) เพื่อเพิ่มความปลอดภัยบริเวณพื้นที่เลียบคลองผดุงกรุงเกษม (แยกกษัตริย์ศึก - หัวลำโพง)</t>
  </si>
  <si>
    <t xml:space="preserve"> - จุดเสี่ยงอาชญากรรมลดลงร้อยละ 90
 - ให้บริการแก่ประชาชนได้ไม่น้อยกว่าร้อยละ 90</t>
  </si>
  <si>
    <t>ติดตั้งกล้องโทรทัศน์วงจรปิด (CCTV) เพื่อเพิ่มความปลอดภัยบริเวณพื้นที่เลียบคลองผดุงกรุงเกษม (แยกกษัตริย์ศึก - หัวลำโพง)</t>
  </si>
  <si>
    <t>06LIV_02</t>
  </si>
  <si>
    <t>โครงการติดตั้งดวงโคมพร้อมอุปกรณ์เสียงประกอบทางข้ามสำหรับคนพิการ</t>
  </si>
  <si>
    <t xml:space="preserve"> - ไม่มีจำนวนผู้ร้องเรียน หรืออุบัติเหตุที่เกี่ยวข้องกับการสัญจรในเขตพื้นที่ที่ได้รับการปรับภูมิทัศน์
 - สัดส่วนพื้นที่สีเขียวในรูปแบบสวนต่อประชากร 7.43 ตร.ม./คน
 - ประชาชนมีความพึงพอใจต่อการปรับปรุงภูมิทัศน์บริเวณริมคลองผดุงกรุงเกษม ร้อยละ 80
หมายเหตุ : การสำรวจความพึงพอใจ มีดังนี้
 - ความสะดวกของทางเท้าที่เอื้อต่อทุกกลุ่มประชาชน เช่น กลุ่มผู้สูงอายุและผู้พิการที่ใช้วีลแชร์
 - ความปลอดภัยบนทางเท้าและบริเวณท่าเรือ เช่น ไม่มีสิ่งกีดขวางบนทางเท้า และมีเครื่องมือป้องกัน
อุบัติเหตุทางน้ำ
 - ความสะดวกในการเดินทางเข้าถึงท่าเรือและเชื่อมต่อกับการเดินทางรูปแบบอื่นๆ
 - ความสวยงามของภูมิทัศน์</t>
  </si>
  <si>
    <t>สำรวจและติดตั้งดวงโคมพร้อมอุปกรณ์เสียงประกอบทางข้ามสำหรับคนพิการ โดยแต่ละจุดประกอบด้วย
สัญญาณสี สำหรับคนปกติ และผู้พิการทางการได้ยิน (ดวงตาปกติ) สัญลักษณ์รูปคน สำหรับผู้พิการทางการได้ยิน ผู้ตาบอดสี (ไม่สามารถแยกสีเขียว เหลือง แดงได้) และสัญญาณเสียงเตือนเป็นจังหวะ สำหรับผู้พิการทางสายตา (การได้ยินปกติ)</t>
  </si>
  <si>
    <t>1. งบประมาณ ปี 2564 จำนวน 4.200 ล้านบาท (ดำเนินการแล้วเสร็จ 100 จุดทั่ว กทม.)
2. ชะลอโครงการในปี 2565 โดยจะสำรวจจุดติดตั้งอีกครั้งภายหลังการปรับปรุงภูมิทัศน์ทางเดินริมคลองแล้วเสร็จ</t>
  </si>
  <si>
    <t>ที่</t>
  </si>
  <si>
    <t>โครงการ/ระบบบริการ (1)</t>
  </si>
  <si>
    <t>เป้าหมาย/ตัวชี้วัด (2)</t>
  </si>
  <si>
    <r>
      <t xml:space="preserve">สถานภาพการดำเนินการ (3) </t>
    </r>
    <r>
      <rPr>
        <b/>
        <vertAlign val="superscript"/>
        <sz val="14"/>
        <color rgb="FF000000"/>
        <rFont val="Sarabun"/>
      </rPr>
      <t>หน่วย: ร้อยละ</t>
    </r>
  </si>
  <si>
    <t>ผลสัมฤทธิ์การดำเนินการ (4)</t>
  </si>
  <si>
    <t>ปัญหาอุปสรรค และแผนการดำเนินงานในระยะต่อไป (5)</t>
  </si>
  <si>
    <t>ดำเนินการแล้วเสร็จ</t>
  </si>
  <si>
    <t>อยู่ระหว่างดำเนินการ</t>
  </si>
  <si>
    <t>ไม่สามารถดำเนินการได้</t>
  </si>
  <si>
    <t>1. การจัดทำ City Data Platform (CDP)</t>
  </si>
  <si>
    <t>Env (12)</t>
  </si>
  <si>
    <t>Energy (12)</t>
  </si>
  <si>
    <t>Economy (6)</t>
  </si>
  <si>
    <t>Gov (8)</t>
  </si>
  <si>
    <t>Mobi (16)</t>
  </si>
  <si>
    <t>Liv (9)</t>
  </si>
  <si>
    <t>People (4)</t>
  </si>
  <si>
    <t>โครงการจัดตั้งศูนย์บริหารข้อมูลเมือง</t>
  </si>
  <si>
    <t>ดำเนินการระบบบริหารข้อมูลเมืองได้</t>
  </si>
  <si>
    <t>สามารถเริ่มต้นการบริหารข้อมูลเมืองได้</t>
  </si>
  <si>
    <t>อยู่ระหว่างการพัฒนา/วิจัยระบบข้อมูลเมือง</t>
  </si>
  <si>
    <t>อุ้ยสรุปไว้มี 6 รายการ แต่เมืองรายงานมา 7 โครงการ</t>
  </si>
  <si>
    <t>โครงการจัดทำเว็ปไซต์เมืองอัจฉริยะย่านพระราม 4</t>
  </si>
  <si>
    <t>รวบรวมข้อมูล การดำเนินการ และความรู้ที่เกี่ยวกับโครงการเมืองอัจฉริยะย่านพระราม 4</t>
  </si>
  <si>
    <t>การให้บริการข้อมูลเกี่ยวกับโครงการเมืองอัจฉริยะพระราม 4 แก่ประชาชน และภาคีในย่านที่เกี่ยวข้อง</t>
  </si>
  <si>
    <t>อยู่ระหว่างการพัฒนาและรวบรวมข้อมูล</t>
  </si>
  <si>
    <t>อุ้ยสรุปไว้มี 8 รายการ แต่เมืองรายงานมา 9 โครงการ</t>
  </si>
  <si>
    <t>2. ระบบบริการเมืองอัจฉริยะ</t>
  </si>
  <si>
    <t>โครงการจัดการขยะแบบบูรณาการ</t>
  </si>
  <si>
    <t xml:space="preserve">มีขยะเป็นศูนย์ (zero waste) </t>
  </si>
  <si>
    <t>การจัดการขยะที่ก่อให้เกิดเป็นรายได้ที่สามารถทดแทนค่าการลงทุน ค่าการดำเนินการและการบำรุงรักษา และการลดผลกระทบต่อสุขอนามัยของประชาชนในพื้นที่โครงการและพื้นที่การดำเนินการข้างเคียงโดยรอบ</t>
  </si>
  <si>
    <t>ไม่มีขยะตกค้างในพื้นที่</t>
  </si>
  <si>
    <t>โครงการการบริหารจัดการน้ำเพื่อการอุปโภคและบริโภค</t>
  </si>
  <si>
    <t>การใช้น้ำเพื่อการบริโภคและอุปโภคอย่างมีประสิทธิภาพและการนำเข้าน้ำประปาของพื้นที่โครงการลดลงร้อยละ 50</t>
  </si>
  <si>
    <t>การบริหารจัดการน้ำที่ลดการนำเข้าน้ำประปาของพื้นที่โครงการ ส่งผลให้เกิดการลดการใช้น้ำและพลังงาน และลดการปล่อยน้ำเสีย</t>
  </si>
  <si>
    <t>โครงการรวบรวมและบำบัดน้ำเสีย</t>
  </si>
  <si>
    <t>การรวบรวมและบำบัดน้ำเสีย และการนำน้ำเสียที่ผ่านการบำบัดและน้ำฝนที่</t>
  </si>
  <si>
    <t>การรวบรวมและบำบัดน้ำเสีย และการนำน้ำเสียที่ผ่านการบำบัดและน้ำฝนที่กักเก็บไว้มาใช้ใหม่หรือใช้หมุนเวียนเพื่อการอุปโภคอย่างถูกสุขลักษณะ สามารถลดการใช้น้ำประปา และลดผลกระทบต่อสิ่งแวดล้อมทั้งภายในและภายนอกพื้นที่โครงการ</t>
  </si>
  <si>
    <t>กักเก็บไว้มาใช้ใหม่หรือใช้หมุนเวียนเพื่อการอุปโภคอย่างถูกสุขลักษณะทั้งหมดในปีเป้าหมาย พ.ศ. 2570</t>
  </si>
  <si>
    <t>โครงการตรวจวัดและแจ้งเตือนคุณภาพอากาศ</t>
  </si>
  <si>
    <t>มีการตรวจวัดและแจ้งเตือนคุณภาพอากาศ ณ ขณะเวลา (real time) ครอบคลุมทั้งพื้นที่โครงการ</t>
  </si>
  <si>
    <t>การตรวจวัดและแจ้งเตือนคุณภาพอากาศ ณ ขณะเวลา (real time) จะทำให้การบริหารจัดการสิ่งแวดล้อมทั้งภายในและภายนอกพื้นที่โครงการเป็นไปอย่างมีประสิทธิภาพ</t>
  </si>
  <si>
    <t>โครงการการจัดให้มีและบำรุงรักษาพื้นที่สีเขียว</t>
  </si>
  <si>
    <t>พื้นที่ย่านพระราม 4 มีพื้นที่สีเขียวที่มีคุณภาพโดยการจัดการที่ประหยัดและมีประสิทธิภาพ</t>
  </si>
  <si>
    <t>การจัดให้มีและการบำรุงรักษาพื้นที่สีเขียวที่มีคุณภาพภายในพื้นที่โครงการ โดยใช้ระบบการจ่ายน้ำและการจ่ายสารอาหารของพืชแบบอัตโนมัติ ซึ่งเป็นวิธีการที่ประหยัดและมีประสิทธิภาพ</t>
  </si>
  <si>
    <t>โครงการการสร้างร่มเงาและการระบายอากาศ</t>
  </si>
  <si>
    <t>การมีระบบการสร้างร่มเงาและการระบายอากาศเพื่อแก้ไขปัญหาเกาะความร้อนเมือง และลดการใช้พลังงานเพื่อการปรับอุณหภูมิภายในอาคารในพื้นที่โครงการ</t>
  </si>
  <si>
    <t>การแก้ไขปัญหาเกาะความร้อนเมือง โดยการติดตั้งระบบตรวจวัดอุณหภูมิและระบบการสร้างร่มเงาและการระบายอากาศ ที่ส่งผลต่อการลดการใช้พลังงานเพื่อการปรับอุณหภูมิภายในอาคารอย่างมีประสิทธิภาพ</t>
  </si>
  <si>
    <t>โครงการตรวจวัดและแจ้งเตือนสภาพอากาศ</t>
  </si>
  <si>
    <t>มีระบบตรวจวัดและแจ้งเตือนสภาพอากาศทั่วทั้งพื้นที่โครงการ</t>
  </si>
  <si>
    <t>ระบบตรวจวัดและแจ้งเตือนสภาพอากาศทำให้เกิดการบริหารจัดการป้องกันและบรรเทาสาธารณภัยโดยเฉพาะอย่างยิ่งการเกิดอุทกภัย และลดความสูญเสียทางเศรษฐกิจที่อาจเกิดขึ้นจากภัยทางธรรมชาติต่าง ๆ ได้อย่างมีประสิทธิภาพ</t>
  </si>
  <si>
    <t>โครงการออกแบบภูมิทัศน์ถนนเป็นมิตรต่อสิ่งแวดล้อม</t>
  </si>
  <si>
    <t>มีภูมิทัศน์ถนนที่เป็นมิตรต่อสิ่งแวดล้อมทั้งพื้นที่โครงการ</t>
  </si>
  <si>
    <t>การมีภูมิทัศน์ถนนที่เป็นมิตรต่อสิ่งแวดล้อมจะช่วยเพิ่มคุณภาพสิ่งแวดล้อมให้กับพื้นที่ลดมลภาวะด้านต่าง ๆ ทำให้ประชาชนที่อยู่อาศัยหรือเข้ามาประกอบกิจกรรมทางเศรษฐกิจและสังคมในพื้นที่โครงการมีคุณภาพชีวิตที่ดีขึ้น</t>
  </si>
  <si>
    <t>โครงการจัดตั้งศูนย์บริหารจัดการข้อมูลสิ่งแวดล้อม</t>
  </si>
  <si>
    <t>การบริหารจัดการโดยการตรวจวัดและประมวลผลข้อมูลคุณภาพสิ่งแวดล้อม ของเสีย และการเปลี่ยนแปลงสภาพภูมิอากาศ ณ ขณะเวลา (real time) จะส่งผลต่อการ</t>
  </si>
  <si>
    <t>หน่วยงานภาครัฐและภาคส่วนที่เกี่ยวข้องต่าง ๆ จะสามารถบูรณาการการบริหารจัดการคุณภาพสิ่งแวดล้อม ของเสีย และการเปลี่ยนแปลงสภาพภูมิอากาศ ที่มีการเตือนภัยและการเปิดช่องทางให้ประชาชนสามารถเข้าถึงได้อย่างรวดเร็วและมีประสิทธิภาพ ส่งผลต่อการมีเสถียรภาพหรือความมั่นคงทางเศรษฐกิจและสังคม และลดการสูญเสียจากปัญหาด้านสิ่งแวดล้อมและภัยทางธรรมชาติ</t>
  </si>
  <si>
    <t>บูรณาการการบริหารจัดการสิ่งแวดล้อมและการแจ้งเตือนภัยของหน่วยงานราชการและ</t>
  </si>
  <si>
    <t>ภาคส่วนที่เกี่ยวข้องต่าง ๆ ได้อย่างรวดเร็วและมีประสิทธิภาพ</t>
  </si>
  <si>
    <t>โครงการมีส่วนร่วมของประชาชนในการบริหารจัดการสิ่งแวดล้อม</t>
  </si>
  <si>
    <t>การมีส่วนร่วมของประชาชนในการให้ข้อมูลเพื่อการบริหารจัดการสิ่งแวดล้อมและ</t>
  </si>
  <si>
    <t>การมีประสิทธิภาพในการบริหารจัดการสิ่งแวดล้อมและสาธารณภัยซึ่งช่วยลดการสูญเสียทางเศรษฐกิจและสังคมจากปัญหาสิ่งแวดล้อมและภัยทางธรรมชาติ</t>
  </si>
  <si>
    <t>Sustainable</t>
  </si>
  <si>
    <t>สาธารณภัยที่มีความสะดวก รวดเร็ว และมีประสิทธิภาพ</t>
  </si>
  <si>
    <t>โครงการผลิตที่เป็นมิตรต่อสิ่งแวดล้อม</t>
  </si>
  <si>
    <t>มีการใช้ผลิตภัณฑ์ที่เป็นมิตรต่อสิ่งแวดล้อมทดแทน</t>
  </si>
  <si>
    <t>การใช้ผลิตภัณฑ์ที่เป็นมิตรต่อสิ่งแวดล้อมทดแทนบรรจุภัณฑ์และผลิตภัณฑ์ที่เป็นโฟมและพลาสติกจะทำให้ลดปัญหาขยะและปัญหาสิ่งแวดล้อมทั้งภายในและภายนอกพื้นที่โครงการ</t>
  </si>
  <si>
    <t>บรรจุภัณฑ์และผลิตภัณฑ์ที่เป็นโฟมและพลาสติกทั้งหมดในพื้นที่โครงการ</t>
  </si>
  <si>
    <t>โครงการบริหารจัดการสิ่งแวดล้อมแบบบูรณาการ</t>
  </si>
  <si>
    <t>มีการบริหารจัดการสิ่งแวดล้อมแบบบูรณาการ (Symbio-City) ทั้งพื้นที่โครงการ</t>
  </si>
  <si>
    <t>การบริหารจัดการสิ่งแวดล้อมแบบบูรณาการ (Symbio-City) จะสามารถลดการใช้ทรัพยากรต่าง ๆ ได้แก่ น้ำ พลังงาน ฯลฯ และผลกระทบต่อสิ่งแวดล้อมทั้งภายในและภายนอกพื้นที่โครงการ</t>
  </si>
  <si>
    <t>โครงการการพาณิชย์อิเล็กทรอนิกส์</t>
  </si>
  <si>
    <t>การให้บริการของภาครัฐที่เกิดการบูรณาการระหว่างหน่วยงาน</t>
  </si>
  <si>
    <t>การให้บริการเบ็ดเสร็จ ณ</t>
  </si>
  <si>
    <t>จุดเดียว (one stop service) เพื่อส่งเสริมธุรกิจใหม่ (start-up)</t>
  </si>
  <si>
    <t>โครงการการให้บริการ 5G และ Wi-Fi 6</t>
  </si>
  <si>
    <t>การให้บริการระบบ 5G และ WiFi 6 ที่ครอบคลุมพื้นที่โครงการ</t>
  </si>
  <si>
    <t>สามารถสนับสนุนให้เกิดการสร้างนวัตกรรมบริการของภาครัฐและภาคเอกชนที่สะดวก รวดเร็ว และลดปัญหาต่าง ๆ ในการบริหารจัดการ</t>
  </si>
  <si>
    <t>โครงการการวิเคราะห์ข้อมูลขนาดใหญ่</t>
  </si>
  <si>
    <t>การบริหารจัดการโดยการจัดเก็บรวบรวมและประมวลผลข้อมูลขนาดใหญ่ (big data) และวิเคราะห์ข้อมูลขนาดใหญ่ (big data analytic)</t>
  </si>
  <si>
    <t>การพัฒนาเศรษฐกิจและสังคม และช่วยยกระดับคุณภาพชีวิตของประชาชน</t>
  </si>
  <si>
    <t>โครงการธุรกิจนวัตกรรม</t>
  </si>
  <si>
    <t>กลุ่ม start-up ได้ใช้เป็นสถานที่ในการการศึกษา วิจัย ออกแบบ และทดสอบสิ่งประดิษฐ์ทางนวัตกรรม</t>
  </si>
  <si>
    <t>การพัฒนาทางเศรษฐกิจและสังคมจากสิ่งประดิษฐ์ทางนวัตกรรม</t>
  </si>
  <si>
    <t>โครงการศูนย์จัดหางานอัจฉริยะ</t>
  </si>
  <si>
    <t>การจัดตั้งศูนย์จัดหางานอัจฉริยะ (smart job center) และการให้บริการที่เกี่ยวข้องอื่น ๆ</t>
  </si>
  <si>
    <t>การพัฒนาแรงงานและการจ้างงานด้านต่าง ๆ ที่เหมาะสม</t>
  </si>
  <si>
    <t>โครงการเทคโนโลยีการเงิน</t>
  </si>
  <si>
    <t>การใช้งานธุรกรรมการเงินรูปแบบใหม่ได้ครอบคลุมทั้งพื้นที่โครงการ</t>
  </si>
  <si>
    <t>ลูกค้าหรือผู้ทำธุรกรรมสามารถเข้าถึงการบริการได้สะดวก รวดเร็วมากขึ้น เป็นผลดีต่อระบบเศรษฐกิจภายในพื้นที่ย่าน และองค์กรเอกชนต่าง ๆ</t>
  </si>
  <si>
    <t>โครงการ sandbox การวิจัยและพัฒนา</t>
  </si>
  <si>
    <t>การสามารถเข้าถึงและนำข้อมูลให้ทางศูนย์วิจัยเพื่อพัฒนาต่อ</t>
  </si>
  <si>
    <t>วิเคราะห์ข้อมูลได้อย่างมีประสิทธิภาพและถูกต้องแม่นยำมากขึ้น ย่นระยะเวลาการจัดการข้อมูลความรู้ นอกจากนี้ นิสิตนักศึกษาและประชาชนทั่วไปสามารถใช้บริการศูนย์วิเคราะห์ข้อมูลนี้ได้</t>
  </si>
  <si>
    <t>โครงการการกำหนดดัชนีชี้วัดการใช้พลังงาน</t>
  </si>
  <si>
    <t>มีการบริหารจัดการพลังงานในพื้นที่โครงการอย่างมีประสิทธิภาพ โดยการติดตั้งมาตรอัจฉริยะ (smart meter)  โครงข่ายไฟฟ้าขนาดเล็ก (micro grid)</t>
  </si>
  <si>
    <t>การตรวจวัดและบริหารการจัดการพลังงานสามารถลดการสูญเสียพลังงาน ลดค่าใช้จ่ายพลังงาน และค่าสูญเสียจากการใช้พลังงานไม่เต็มประสิทธิภาพ</t>
  </si>
  <si>
    <t>โครงการการผลิตและใช้พลังงานทดแทน</t>
  </si>
  <si>
    <t>มีการใช้พลังงานทดแทน (renewable energy) ไม่น้อยกว่าร้อยละ 50 ของพลังงานที่ใช้ในพื้นที่โครงการ</t>
  </si>
  <si>
    <t xml:space="preserve">การใช้พลังงานทดแทน (renewable energy) จะช่วยลดค่าใช้จ่ายในการจัดซื้อพลังงาน </t>
  </si>
  <si>
    <t>โครงการการผลิตพลังงานไฟฟ้า ความร้อนและความเย็นร่วม</t>
  </si>
  <si>
    <t>ผลิตและใช้พลังงานอย่างมีประสิทธิภาพ</t>
  </si>
  <si>
    <t>การผลิตพลังงานไฟฟ้าร่วม (co/tri generation power plant) จะส่งผลต่อการผลิตและการใช้พลังงานได้อย่างมีประสิทธิภาพ ซึ่งจะช่วยลดต้นทุนการผลิตพลังงานในระยะยาว และลดผลกระทบต่อสิ่งแวดล้อมและสุขอนามัยของประชาชน</t>
  </si>
  <si>
    <t>ซึ่งช่วยลดการใช้พลังงานลง</t>
  </si>
  <si>
    <t>ไม่น้อยกว่าร้อยละ 25 ของการใช้พลังงานทั้งหมดในพื้นที่โครงการ</t>
  </si>
  <si>
    <t>โครงการโครงข่ายไฟฟ้าขนาดเล็ก</t>
  </si>
  <si>
    <t>การมีระบบการบริหารจัดการพลังงาน (energy management system) ที่ประกอบด้วยการติดตั้งมาตรอัจฉริยะ (smart meter) และโครงข่ายไฟฟ้าขนาดเล็ก (micro grid) ซึ่งจะส่งผลต่อการผลิตและการใช้พลังงานในพื้นที่โครงการอย่างมีประสิทธิภาพ</t>
  </si>
  <si>
    <t>การบริหารจัดการพลังงาน (energy management system) ที่ประกอบด้วยการติดตั้งมาตรอัจฉริยะ (smart meter) และโครงข่ายไฟฟ้าขนาดเล็ก (micro grid) จะส่งผลต่อการผลิตและการใช้พลังงานในพื้นที่โครงการที่ประหยัดและมีเสถียรภาพ</t>
  </si>
  <si>
    <t>โครงการระบบทำความเย็นร่วม</t>
  </si>
  <si>
    <t>การทำความเย็นด้วยระบบทำความเย็นรวม (district cooling system) ในพื้นที่โครงการ</t>
  </si>
  <si>
    <t>การทำความเย็นด้วยระบบความเย็นรวม (district cooling system) จะส่งผลต่อการใช้พลังงานในพื้นที่โครงการอย่างประหยัดและมีประสิทธิภาพ</t>
  </si>
  <si>
    <t>โครงการการขนส่งสีเขียว สนับสนุนการบริการรถจักรยานยนต์ไฟฟ้าในพื้นที่พร้อมสถานีชาร์จไฟฟ้า</t>
  </si>
  <si>
    <t>มีการใช้ขนส่งสีเขียวเกิน ร้อยละ 50 ของพื้นที่ และมีจุดชาร์จไฟฟ้าอย่างทั่วถึง</t>
  </si>
  <si>
    <t>ลดการใช้พลังงานด้านการเดินทางไม่น้อยกว่าร้อยละ 50</t>
  </si>
  <si>
    <t>การจัดหาพื้นที่สาธารณะเพื่อเป็นสถานีชาร์จไฟฟ้า</t>
  </si>
  <si>
    <t>โครงการการตรวจวัดก๊าซเรือนกระจก</t>
  </si>
  <si>
    <t>การลดปริมาณการปลดปล่อยก๊าซเรือนกระจกจากกิจกรรม</t>
  </si>
  <si>
    <t>การลดปริมาณการใช้ไฟฟ้าและน้ำมันเชื้อเพลิงในกิจกรรมต่าง ๆ จะส่งผลต่อการลดการปลดปล่อยก๊าซเรือนกระจก และลดค่าใช้จ่ายในการใช้ไฟฟ้าและน้ำมันเชื้อเพลิงในพื้นที่โครงการ</t>
  </si>
  <si>
    <t>ต่าง ๆ ในพื้นที่โครงการ เพื่อผลต่อการแก้ไขและป้องกันปัญหาการเปลี่ยนแปลงสภาพภูมิอากาศ</t>
  </si>
  <si>
    <t>โครงการศูนย์บริหารจัดการพลังงาน</t>
  </si>
  <si>
    <t>การจัดตั้งศูนย์บริหารจัดการพลังงาน (energy management center) เพื่อให้เป็นผู้ดำเนินการจัดเก็บรวบรวมและวิเคราะห์ข้อมูล</t>
  </si>
  <si>
    <t>ลดการใช้พลังงานและลดค่าใช้จ่ายด้านพลังงานของพื้นที่โครงการ</t>
  </si>
  <si>
    <t>จะก่อให้เกิดผลต่อการบริหารจัดการพลังงานในพื้นที่โครงการได้อย่างมีประสิทธิภาพ</t>
  </si>
  <si>
    <t>โครงการการมีส่วนร่วมของประชาชนในการบริหารจัดการพลังงาน</t>
  </si>
  <si>
    <t>การมีส่วนร่วมของประชาชนในการลดปริมาณการใช้พลังงานในพื้นที่โครงการไม่น้อยกว่าร้อยละ 20</t>
  </si>
  <si>
    <t>การสร้างการมีส่วนร่วมของประชาชนในการบริหารจัดการพลังงาน เพื่อผลต่อการลดค่าใช้จ่ายในการใช้พลังงาน</t>
  </si>
  <si>
    <t>โครงการระบบโครงข่ายไฟฟ้าขนาดเล็ก และระบบโครงข่ายไฟฟ้าหลัก</t>
  </si>
  <si>
    <t>การดำเนินการโดยศูนย์บริหารจัดการพลังงาน (energy management center) ที่ทำการจัดเก็บรวบรวมข้อมูลการใช้พลังงานโดยมาตรอัจฉริยะ (smart meter)</t>
  </si>
  <si>
    <t>โครงการอาคารเขียว</t>
  </si>
  <si>
    <t>การก่อสร้างหรือปรับปรุงให้เป็นอาคารเขียว (green building) ในพื้นที่โครงการ ที่ได้รับการรับรองขององค์กรหรือสถาบันที่เกี่ยวข้อง</t>
  </si>
  <si>
    <t>โครงการการใช้ความร้อนและแสงสว่างธรรมชาติ</t>
  </si>
  <si>
    <t>การออกแบบ</t>
  </si>
  <si>
    <t>ลดค่าใช้จ่ายด้านพลังงานไฟฟ้าภายในอาคาร โดยการใช้ความร้อนและแสงสว่างธรรมชาติ</t>
  </si>
  <si>
    <t>การก่อสร้างหรือติดตั้งอุปกรณ์ที่ใช้พลังงานความร้อนและแสงสว่างธรรมชาติ เพื่อลดการใช้พลังงานไฟฟ้าภายในอาคาร</t>
  </si>
  <si>
    <t>โครงการการบริหารงานและให้บริการด้วยระบบเครือข่ายรัฐบาลอิเล็กทรอนิกส์</t>
  </si>
  <si>
    <t>ประสานการดำเนินการระหว่างหน่วยงานต่าง ๆ ของภาครัฐ และการติดต่อระหว่างหน่วยงานภาครัฐและประชาชน</t>
  </si>
  <si>
    <t>พัฒนาเศรษฐกิจและสังคม และช่วยยกระดับคุณภาพชีวิตของประชาชน</t>
  </si>
  <si>
    <t>โครงการการให้บริการภาครัฐเบ็ดเสร็จ ณ จุดเดียว</t>
  </si>
  <si>
    <t>จัดระบบเครือข่ายรัฐบาลอิเล็กทรอนิกส์ และให้บริการภาครัฐเบ็ดเสร็จ ณ จุดเดียว (one stop service)</t>
  </si>
  <si>
    <t>โครงการข้อมูลขนาดใหญ่และศูนย์ข้อมูล</t>
  </si>
  <si>
    <t>จัดเก็บรวบรวม ประมวล และวิเคราะห์ข้อมูลขนาดใหญ่ (big data) และให้บริการ โดยศูนย์ข้อมูล (data center)</t>
  </si>
  <si>
    <t>บริหารจัดการการให้บริการด้านต่าง ๆ ได้แก่ สิ่งแวดล้อม พลังงาน การคมนาคมขนส่ง ฯลฯ เป็นไปอย่างมีประสิทธิภาพ</t>
  </si>
  <si>
    <t>โครงการการให้บริการระบบ 5G และ WiFi 6</t>
  </si>
  <si>
    <t>สามารถสนับสนุนให้เกิดการสร้างนวัตกรรมบริการของภาครัฐและภาคเอกชนที่สะดวกรวดเร็ว และลดปัญหาต่าง ๆ ในการบริหารจัดการได้อย่างมีเสถียรภาพ</t>
  </si>
  <si>
    <t>โครงการเครือข่ายภาคส่วนที่เกี่ยวข้อง</t>
  </si>
  <si>
    <t>จัดตั้งเครือข่ายอิเล็กทรอนิกส์ของภาคส่วนที่เกี่ยวข้อง (e-stakeholder network) เพื่อการพัฒนาเมืองอัจฉริยะย่านพระราม 4</t>
  </si>
  <si>
    <t>การพัฒนาและฟื้นฟูเมืองโดยการมีส่วนร่วมของภาคส่วนที่เกี่ยวข้องในการวางแผนผังและการดำเนินการพัฒนาและฟื้นฟูเมือง</t>
  </si>
  <si>
    <t>โครงการการเผยแพร่ข้อมูลข่าวสารของภาครัฐ</t>
  </si>
  <si>
    <t>การจัดให้มีข้อมูลข่าวสารของรัฐ (public information)</t>
  </si>
  <si>
    <t>ได้รับทราบข้อมูลข่าวสารที่เป็นประโยชน์แก่การประกอบกิจกรรมทางเศรษฐกิจและสังคม และการอยู่อาศัยของประชาชน</t>
  </si>
  <si>
    <t>โครงการการให้บริการข้อมูลสาธารณะ</t>
  </si>
  <si>
    <t>การจัดให้มีข่าวสารข้อมูลสาธารณะ (open public data)</t>
  </si>
  <si>
    <t>เกิดความโปร่งใส และเปิดโอกาสให้ประชาชนโดยทั่วไปสามารถตรวจสอบการดำเนินงานของภาครัฐได้อย่างทั่วถึงและเท่าเทียมกัน</t>
  </si>
  <si>
    <t>โครงการบริการสายด่วนและศูนย์ประสานงานกลาง</t>
  </si>
  <si>
    <t>ประสานการดำเนินการกรณีฉุกเฉินระหว่างหน่วยงานที่เกี่ยวข้อง</t>
  </si>
  <si>
    <t>ช่วยยกระดับคุณภาพชีวิตของประชาชนที่ประกอบกิจกรรมทางเศรษฐกิจและสังคม และอยู่อาศัย</t>
  </si>
  <si>
    <t>โครงการการใช้บัตรอัจฉริยะแบบเบ็ดเสร็จ</t>
  </si>
  <si>
    <t xml:space="preserve">มีระบบการใช้บัตรอัจฉริยะแบบเบ็ดเสร็จ (one smart card) สำหรับการให้บริการแก่ประชาชน </t>
  </si>
  <si>
    <t>ยกระดับคุณภาพชีวิตของประชาชนที่ประกอบกิจกรรมทางเศรษฐกิจและสังคม และอยู่อาศัย</t>
  </si>
  <si>
    <t>โครงการเทคโนโลยีสารสนเทศสุขภาพ</t>
  </si>
  <si>
    <t>สร้างเครือข่ายข้อมูลสุขภาพระหว่างสถานพยาบาล และให้บริการแก่ประชาชน</t>
  </si>
  <si>
    <t>ให้บริการเทคโนโลยีสารสนเทศสุขภาพแก่ประชาชน เพื่อเพิ่มประสิทธิภาพในการดูแลสุขภาพและการรักษาพยาบาล และช่วยยกระดับคุณภาพชีวิตของประชาชน</t>
  </si>
  <si>
    <t>ขาดการส่งเสริมการเข้าถึงที่สะดวกรวดเร็วสำหรับประชาชนในพื้นที่ย่านพระราม 4</t>
  </si>
  <si>
    <t>โครงการระบบการแพทย์ทางไกล</t>
  </si>
  <si>
    <t>สร้างเครือข่ายสุขภาพระหว่างสถานพยาบาล และการให้บริการระบบการแพทย์ทางไกล</t>
  </si>
  <si>
    <t>ให้บริการระบบการแพทย์ทางไกลแก่ประชาช เพื่อประสิทธิภาพในการรักษาพยาบาล และช่วยยกระดับคุณภาพชีวิตของประชาชน</t>
  </si>
  <si>
    <t>โครงการการตรวจวัดและแจ้งเตือนคุณภาพสิ่งแวดล้อมในย่านที่อยู่อาศัย</t>
  </si>
  <si>
    <t>มีการตรวจวัดและแจ้งเตือนคุณภาพสิ่งแวดล้อม ณ ขณะเวลา (real time) ในพื้นที่โครงการ</t>
  </si>
  <si>
    <t>มีการตรวจวัดและแจ้งเตือนคุณภาพสิ่งแวดล้อม ณ ขณะเวลา (real time) จะทำให้การบริหารจัดการสิ่งแวดล้อมในย่านที่อยู่อาศัยเป็นไปอย่างมีประสิทธิภาพ</t>
  </si>
  <si>
    <t>โครงการระบบรักษาความปลอดภัยสาธารณะ</t>
  </si>
  <si>
    <t>รักษาความปลอดภัยสาธารณะ โดยศูนย์รักษาความปลอดภัย และติดตั้งอุปกรณ์เพื่อการรักษาความปลอดภัยครอบคลุมทั้งพื้นที่โครงการ</t>
  </si>
  <si>
    <t>มีการรักษาความปลอดภัยสาธารณะที่มีการบริหารจัดการอย่างมีประสิทธิภาพ เพื่อลดการสูญเสียชีวิตและทรัพย์สินจากการก่ออาชญากรรม โดยเฉพาะอย่างยิ่งอาชญากรรมข้ามชาติ และการมีความมั่นคงทางเศรษฐกิจและสังคมของพื้นที่โครงการ</t>
  </si>
  <si>
    <t>โครงการระบบแจ้งเตือนสาธารณภัย</t>
  </si>
  <si>
    <t>รักษาความปลอดภัยสาธารณะ โดยศูนย์รักษาความปลอดภัย และการติดตั้งอุปกรณ์แจ้งเตือนสาธารณภัยครอบคลุมทั้งพื้นที่โครงการ</t>
  </si>
  <si>
    <t xml:space="preserve">มีการรักษาความปลอดภัยสาธารณะที่มีการบริหารจัดการอย่างมีประสิทธิภาพ เพื่อลดการสูญเสียชีวิตและทรัพย์สินจากสาธารณภัยทั้งที่เป็นภัยทางธรรมชาติและภัยจากการกระทำของมนุษย์ </t>
  </si>
  <si>
    <t>โครงการบ้านอัจฉริยะ</t>
  </si>
  <si>
    <t>การติดตั้งระบบบ้านอัจฉริยะในที่อยู่อาศัยไม่น้อยกว่าร้อยละ 50 ของที่อยู่อาศัยในพื้นที่โครงการ</t>
  </si>
  <si>
    <t>เพิ่มคุณภาพที่อยู่อาศัยของประชาชน และเพิ่มประสิทธิภาพในการประหยัดพลังงาน</t>
  </si>
  <si>
    <t>โครงการพื้นที่สาธารณะอัจฉริยะ</t>
  </si>
  <si>
    <t>ให้ข่าวสารข้อมูล และการแจ้งเตือนภัยในพื้นที่สาธารณะ ที่มีการบริหารจัดการอย่างมีประสิทธิภาพ</t>
  </si>
  <si>
    <t>ให้บริการข้อมูลข่าวสาร และการแจ้งเตือนภัยแก่ประชาชนในพื้นที่สาธารณะ โดยมีการบริหารจัดการอย่างมีประสิทธิภาพ เพื่อความสะดวกและปลอดภัย และการพัฒนาทางเศรษฐกิจและสังคม</t>
  </si>
  <si>
    <t>โครงการการให้บริการข้อมูลสารสนเทศด้านการท่องเที่ยว</t>
  </si>
  <si>
    <t>ให้บริการข้อมูลสารสนเทศด้านการท่องเที่ยวแก่นักท่องเที่ยวที่พักและ/หรือเดินทางเข้ามาท่องเที่ยวในพื้นที่โครงการ</t>
  </si>
  <si>
    <t>ให้บริการข้อมูลด้านการท่องเที่ยว ส่งผลให้มีจำนวนนักท่องเที่ยวเพิ่มมากขึ้นและสร้างรายได้จากการท่องเที่ยวให้แก่ผู้ประกอบการและชุมชนที่ตั้งอยู่ในพื้นที่โครงการและบริเวณใกล้เคียง</t>
  </si>
  <si>
    <t>โครงการระบบอัจฉริยะเพื่อควบคุมการแพร่ระบาดของโรค</t>
  </si>
  <si>
    <t>ติดตั้งระบบอัจฉริยะเพื่อควบคุมการแพร่ระบาดของโรคครอบคลุมพื้นที่โครงการ</t>
  </si>
  <si>
    <t>ควบคุมการแพร่ระบาดของโรค และลดจำนวนผู้ป่วยจากการแพร่ระบาดของโรคในพื้นที่โครงการ เพื่อลดการสูญเสียทางเศรษฐกิจและสังคมจากการรักษาพยาบาล</t>
  </si>
  <si>
    <t>โครงการการพัฒนาโครงข่ายการคมนาคมและขนส่ง</t>
  </si>
  <si>
    <t>มีโครงข่ายการคมนาคมขนส่งที่ ไม่ต่ำกว่า ร้อยละ 20-25  ของพื้นที่เมือง และพื้นที่เปลี่ยนถ่ายการสัญจรบริเวณสถานีรถไฟฟ้าขนส่งมวลชน</t>
  </si>
  <si>
    <t>พัฒนาโครงข่ายการคมนาคมขนส่งที่มีความสมบูรณ์ในพื้นที่โครงการ เพื่อช่วยบรรเทาปัญหาการจราจร ซึ่งย่อมส่งผลต่อประสิทธิภาพการประกอบกิจกรรมทางเศรษฐกิจและสังคมของประชาชนทั้งในพื้นที่โครงการและบริเวณโดยรอบ</t>
  </si>
  <si>
    <t xml:space="preserve">ร้อยละ 100 </t>
  </si>
  <si>
    <t>โครงการระบบขนส่งสาธารณะ</t>
  </si>
  <si>
    <t xml:space="preserve">ให้บริการระบบขนส่งสาธารณะในพื้นที่โครงการ จากสถานีรถไฟฟ้าขนส่งมวลชนไปยังพื้นที่โดยรอบ โดยมีผู้ใช้ระบบขนส่งมวลชนหลัก ในระยะการเดินเท้า 500 เมตร ไม่น้อยกว่าร้อยละ 60 </t>
  </si>
  <si>
    <t>มีการให้บริการระบบขนส่งสาธารณะในพื้นที่โครงการ ส่งผลต่อการลดปัญหาการจราจร และลดผลกระทบสิ่งแวดล้อมจากการเดินทางโดยรถยนต์ จะช่วยให้การใช้ประโยชน์ที่ดินเพื่อการประกอบกิจกรรมทางเศรษฐกิจและสังคมของพื้นที่โครงการเป็นไปอย่างมีประสิทธิภาพ</t>
  </si>
  <si>
    <t>โครงการ สารสนเทศการจราจร -สนับสนุนระบบสารสนเทศการจราจรของภาคเอกชนมาให้บริการในย่าน</t>
  </si>
  <si>
    <t>มีการใช้แอพพลิเคชั่นวางแผนในการเดินทางเพิ่มมากขึ้น</t>
  </si>
  <si>
    <t>มีจำนวนผู้ใช้แอปพลิเคชันเพื่อวางแผนการเดินทาง ไม่น้อยกว่า ร้อยละ 50</t>
  </si>
  <si>
    <t>การขอสิทธิประโยชน์จาก BOI</t>
  </si>
  <si>
    <t>โครงการที่จอดรถยนต์อัจฉริยะ</t>
  </si>
  <si>
    <t>อำนวยความสะดวกและการเพิ่มประสิทธิภาพในการให้บริการที่จอดรถยนต์อยู่ในระบบเดียวกัน 1 ระบบ</t>
  </si>
  <si>
    <t xml:space="preserve">มีการให้บริการที่จอดรถยนต์อัจฉริยะ เพื่อเพิ่มประสิทธิภาพในการให้บริการที่จอดรถยนต์ และช่วยลดปัญหาการจราจรและผลกระทบด้านสิ่งแวดล้อม </t>
  </si>
  <si>
    <t>ระบุผลสัมฤทธิ์มาแล้วแต่พึ่งดำเนินการได้ 5%</t>
  </si>
  <si>
    <t>โครงการบัตรโดยสารอัจฉริยะ</t>
  </si>
  <si>
    <t xml:space="preserve">ใช้บัตรโดยสารอัจฉริยะ ในระบบขนส่งสาธารณะ </t>
  </si>
  <si>
    <t>ช่วยลดการใช้รถยนต์ส่วนบุคคลและปัญหาการจราจร ตลอดจนการลดการใช้พลังงานและผลกระทบด้านสิ่งแวดล้อม</t>
  </si>
  <si>
    <t>โครงการไฟจราจรอัจฉริยะ</t>
  </si>
  <si>
    <t xml:space="preserve">มีการจัดเก็บและประมวลผลข้อมูลการจราจร ณ ขณะเวลา (real time) โดยศูนย์ข้อมูลและการบริหารจัดการการจราจร (traffic data and management center) และบริหารจัดการการจราจรโดยไฟจราจรอัจฉริยะ ไม่น้อยกว่าร้อยละ 70  ของไฟจราจรทั้งหมดภายในพื้นที่โครงการ </t>
  </si>
  <si>
    <t>บรรเทาปัญหาการจราจรจะช่วยให้เกิดประสิทธิภาพในการประกอบกิจกรรมทางเศรษฐกิจและสังคมในพื้นที่โครงการ และลดค่าความสูญเสียจากปัญหาการจราจรและผลกระทบสิ่งแวดล้อม</t>
  </si>
  <si>
    <t>โครงการการให้ข้อมูลสภาพการจราจร</t>
  </si>
  <si>
    <t>มีการจัดเก็บรวบรวมและประมวลผลข้อมูลสภาพการจราจรครอบคลุมทั้งพื้นที่โครงการ ในปี พ.ศ. 2568 และมีผู้ใช้แอปพลิเคชันเพื่อวางแผนการเดินทาง ไม่น้อยกว่า ร้อยละ 50</t>
  </si>
  <si>
    <t>มีการแจ้งข้อมูลสภาพการจราจรให้ประชาชน เพื่อช่วยในการตัดสินใจเลือกวิธีและเส้นทางการเดินทาง จึงย่อมส่งผลต่อการประหยัดค่าใช้จ่ายและเวลาในการเดินทาง</t>
  </si>
  <si>
    <t>โครงการการจัดการการขนส่ง</t>
  </si>
  <si>
    <t>จัดตั้งศูนย์รวบรวมและกระจายสินค้า (collector and distributor center) และการจัดให้มีระบบการบริหารจัดการการขนส่ง (logistics management) ของพื้นที่โครงการ</t>
  </si>
  <si>
    <t>มีการจัดตั้งศูนย์รวบรวมและกระจายสินค้า (collector and distributor center) และการจัดให้มีระบบการบริหารจัดการการขนส่ง (logistics management) ของพื้นที่โครงการ ที่ส่งผลต่อความสะดวกรวดเร็วในการขนส่งสินค้า การลดปัญหาการจราจรและผลกระทบด้านสิ่งแวดล้อม</t>
  </si>
  <si>
    <t>โครงการมาตรฐานการขนส่ง</t>
  </si>
  <si>
    <t>การมีมาตรฐานการขนส่ง (public transport standard) ที่มีความสะดวก รวดเร็ว และปลอดภัย</t>
  </si>
  <si>
    <t>สร้างมาตรฐานการขนส่ง (public transport standard) ที่มีความสะดวก รวดเร็ว และปลอดภัยของพื้นที่โครงการ</t>
  </si>
  <si>
    <t>โครงการการควบคุมความปลอดภัยด้านการจราจร</t>
  </si>
  <si>
    <t xml:space="preserve">จัดตั้งศูนย์ควบคุมการจราจร (traffic control center) และติดตั้งเครื่องตรวจวัดด้านการจราจร โดยมีจำนวนผู้เสียชีวิตต่อปริมาณการเดินทางบนถนนลดลง ร้อยละ 50 </t>
  </si>
  <si>
    <t xml:space="preserve">การจัดตั้งศูนย์ควบคุมการจราจร (traffic control center) และติดตั้งเครื่องตรวจวัดด้านการจราจรรูปแบบต่าง ๆ ในพื้นที่โครงการ และจำนวนผู้เสียชีวิตต่อปริมาณการเดินทางบนท้องถนนลดลง ร้อยละ 50 </t>
  </si>
  <si>
    <t>โครงการไฟส่องสว่างอัจฉริยะ</t>
  </si>
  <si>
    <t>ติดตั้งระบบไฟส่องสว่างอัจฉริยะตามเส้นทางสัญจรและพื้นที่สาธารณะในพื้นที่โครงการ ร้อยละ 70 ของไฟส่องสว่างทั้งหมด</t>
  </si>
  <si>
    <t>มีการติดตั้งระบบไฟส่องสว่างอัจฉริยะตามเส้นทางสัญจรและพื้นที่สาธารณะจะก่อให้เกิดความสะดวกและปลอดภัยในพื้นที่โครงการ และช่วยประหยัดพลังงาน</t>
  </si>
  <si>
    <t>โครงการการรักษาความปลอดภัย</t>
  </si>
  <si>
    <t>จัดตั้งศูนย์รักษาความปลอดภัยด้านการจราจร (traffic safety center) และติดตั้งอุปกรณ์ด้านความปลอดภัยในพื้นที่โครงการ</t>
  </si>
  <si>
    <t>การบริหารจัดการความปลอดภัยด้านการจราจรจะช่วยลดอุบัติเหตุ และลดค่าความสูญเสียจากอุบัติเหตุและผลกระทบต่อการจราจรภายในพื้นที่โครงการและบริเวณพื้นที่โดยรอบ</t>
  </si>
  <si>
    <t>โครงการทางเดินเท้าและทางจักรยาน</t>
  </si>
  <si>
    <t xml:space="preserve">วางผัง ออกแบบ และการก่อสร้างทางเดิน ทางจักรยาน และสิ่งอำนวยความสะดวกต่าง ๆ ในพื้นที่โครงการ </t>
  </si>
  <si>
    <t xml:space="preserve">ส่งเสริมให้ประชาชนสามารถเดินหรือใช้จักรยานเข้าออกระหว่างสถานีรถไฟฟ้าขนส่งมวลชนกับบริเวณพื้นที่โดยรอบได้อย่างสะดวกและปลอดภัย </t>
  </si>
  <si>
    <t>โครงการยานพาหนะที่ใช้พลังงานไฟฟ้า</t>
  </si>
  <si>
    <t>มีการใช้รถยนต์ไฟฟ้า และการให้บริการยานพาหนะที่ใช้พลังงานไฟฟ้าอื่น ๆ ในพื้นที่โครงการ ไม่น้อยกว่าร้อยละ 20</t>
  </si>
  <si>
    <t>ใช้รถยนต์ไฟฟ้า และการให้บริการยานพาหนะที่ใช้พลังงานไฟฟ้าอื่น ๆ จะช่วยให้สามารถลดการใช้น้ำมันเชื้อเพลิงและผลกระทบต่อสิ่งแวดล้อมของพื้นที่โครงการ</t>
  </si>
  <si>
    <t>โครงการ การเดินทางร่วมกัน -สนับสนุนการขยายพื้นที่บริการของรถตุ๊กตุ๊กไฟฟ้าเรียกผ่านแอพพลิเคชั่นในย่าน</t>
  </si>
  <si>
    <t>ลดการเดินทางด้วยรถยนต์ส่วนบุคคลในย่าน</t>
  </si>
  <si>
    <t>ระบบยานพาหนะร่วมกันต่อประชากรในพื้นที่ 100,00 คน</t>
  </si>
  <si>
    <t>โครงการการเชื่อมโยงการเดินทางต่างระดับ</t>
  </si>
  <si>
    <t>เชื่อมต่อการเดินทางในระดับต่าง ๆ ทั้งระดับเหนือดิน ระดับดิน และระดับใต้ดินในพื้นที่โครงการให้มีความสะดวก รวดเร็ว และปลอดภัย</t>
  </si>
  <si>
    <t xml:space="preserve">มีการเชื่อมต่อการเดินทางในระดับต่าง ๆ ทั้งระดับเหนือดิน ระดับดิน และระดับใต้ดินเชื่อมสถานีรถไฟฟ้าในพื้นที่ ไม่น้อยกว่า 9 สถานี ให้มีความสะดวก รวดเร็ว และปลอดภัย จะช่วยส่งเสริมการประกอบกิจกรรมทางเศรษฐกิจและสังคม ตลอดจนการอยู่อาศัย </t>
  </si>
  <si>
    <t>โครงการเทคโนโลยีสำหรับพลเมืองอัจฉริยะ</t>
  </si>
  <si>
    <t>ติดตั้งระบบ 5G และ Wi-Fi 6 ให้ครอบคลุมพื้นที่สาธารณะ ไม่น้อยกว่าร้อยละ 80 และให้บริการการเรียนรู้ผ่านทางระบบอินเตอร์เน็ต (e-learning) ห้องสมุดอิเล็กทรอนิกส์ (e-library) การรักษาความปลอดภัยทาง cyber (cyber security) ฯลฯ แก่ประชาชนในพื้นที่โครงการ</t>
  </si>
  <si>
    <t>การติดตั้งระบบเทคโนโลยี 5G และ Wi-Fi 6 และให้บริการการเรียนรู้ผ่านทางระบบอินเตอร์เน็ต (e-learning) ห้องสมุดอิเล็กทรอนิกส์ (e-library) การรักษาความปลอดภัยทาง cyber (cyber security) ฯลฯ แก่ประชาชนในพื้นที่โครงการ จะส่งผลต่อการพัฒนาทางเศรษฐกิจและสังคม และช่วยยกระดับคุณภาพชีวิตของประชาชนในพื้นที่โครงการ</t>
  </si>
  <si>
    <t>โครงการการเรียนรู้อย่างสร้างสรรค์</t>
  </si>
  <si>
    <t>การติดตั้งระบบ 5G และ Wi-Fi 6 และให้บริการการเรียนรู้ผ่านทางระบบอินเตอร์เน็ต (e-learning) ห้องสมุดอิเล็กทรอนิกส์ (e-library) ไม่น้อยกว่าปีละ 10,000 คน ฯลฯ แก่ประชาชนในพื้นที่โครงการ</t>
  </si>
  <si>
    <t>การติดตั้งระบบเทคโนโลยี 5G และ Wi-Fi 6 และให้บริการการเรียนรู้ผ่านทางระบบอินเตอร์เน็ต (e-learning) ห้องสมุดอิเล็กทรอนิกส์ (e-library) ฯลฯ แก่ประชาชนในพื้นที่โครงการ จะส่งผลต่อการพัฒนาทางเศรษฐกิจและสังคม และช่วยยกระดับคุณภาพชีวิตของประชาชนในพื้นที่โครงการ</t>
  </si>
  <si>
    <t>โครงการการใช้งานสำหรับคนทุกกลุ่ม</t>
  </si>
  <si>
    <t>การติดตั้งระบบ 5G และ Wi-Fi 6 และให้บริการระบบข้อมูลข่าวสารหลายภาษา (multi language information) 1 ระบบแก่ประชาชนในพื้นที่โครงการ</t>
  </si>
  <si>
    <t>การติดตั้งระบบเทคโนโลยี 5G และ Wi-Fi 6 และให้บริการระบบข้อมูลข่าวสารหลายภาษา (multi language information) แก่ประชาชนในพื้นที่โครงการ จะส่งผลต่อการพัฒนาทางเศรษฐกิจและสังคม และช่วยยกระดับคุณภาพชีวิตของประชาชนในพื้นที่โครงการ</t>
  </si>
  <si>
    <t>โครงการชุมชนไซเบอร์</t>
  </si>
  <si>
    <t>การติดตั้งระบบ 5G และ Wi-Fi 6 และสร้างชุมชนไซเบอร์ (cyber community) ร่วมกันในพื้นที่โครงการ</t>
  </si>
  <si>
    <t>การติดตั้งระบบเทคโนโลยี 5G และ Wi-Fi 6 และสร้างชุมชนไซเบอร์ (cyber community) ร่วมกัน จะส่งผลต่อการพัฒนาทางเศรษฐกิจและสังคม และช่วยยกระดับคุณภาพชีวิตของประชาชนในพื้นที่โครงการ</t>
  </si>
  <si>
    <t xml:space="preserve"> 28 ต.ค. 64</t>
  </si>
  <si>
    <t xml:space="preserve"> 28 ต.ค. 66</t>
  </si>
  <si>
    <t>ตรัง</t>
  </si>
  <si>
    <t>โครงสร้างพื้นฐาน
ด้านกายภาพ</t>
  </si>
  <si>
    <t>Env (3)</t>
  </si>
  <si>
    <t xml:space="preserve">Energy </t>
  </si>
  <si>
    <t>Economy (3)</t>
  </si>
  <si>
    <t>Liv (8)</t>
  </si>
  <si>
    <t>โครงสร้างพื้นฐาน
ด้านดิจิทัล</t>
  </si>
  <si>
    <t>โครงการแพลตฟอร์มส่งเสริมเศรษฐกิจและการเที่ยวเพื่อรองรับการพัฒนาเมืองอัจฉริยะจังหวัดตรัง</t>
  </si>
  <si>
    <t xml:space="preserve">1) ผู้เข้ารับการอบรมมีความเข้าใจและใช้แพลตฟอร์มได้อย่างมีประสิทธิภาพ
2) เพื่อเป็นระบบสนับสนุนข้อมูลที่สำคัญต่าง ๆ ให้กับนักท่องเที่ยวในการเดินทางท่องเที่ยว ที่พัก อาหาร ผลิตภัณฑ์ชุมชน ในรูปแบบแพลตฟอร์ม
3) ประชาสัมพันธ์และพัฒนาแพลตฟอร์ม เพื่อส่งเสริมการท่องเที่ยวจังหวัดตรัง และอำนวยความสะดวกให้กับประชาชนในการสืบค้นข้อมูล และก้าวสู่การเป็นเมืองอัจฉริยะ (Sri-trang city) ซึ่งแพลตฟอร์มดังกล่าวประกอบด้วยข้อมูล 4 ด้าน ดังนี้ 1) ด้านคมนาคม 2) ด้านท่องเที่ยว 3) ที่พัก และ 4) ร้านอาหาร </t>
  </si>
  <si>
    <t>ขอรับการสนับสนุนแพลตฟอร์มจากบริษัทตรังร่วมพัฒนาจำกัด /งบพัฒนาจังหวัด</t>
  </si>
  <si>
    <t>1.  รวบรวมและศึกษาข้อมูลพื้นฐาน
 วิเคราะห์ความต้องการของระบบ
2. พัฒนาระบบแอพพลิชั่นบนอุปกรณ์เคลื่อนที่ (Moblie Application)
3.พัฒนาระบบแอพพลิเคชั่นเพื่อบริหารข้อมูล  (Web Application)
4. พัฒนาสื่อ Social media ต่างๆ และ ระบบ AI Chatbot
5. การประชาสัมพันธ์ทำความเข้าใจการใช้งานระบบนักท่องเที่ยว/ประชาชน
6. การอบรมเจ้าหน้าที่ผู้ดูแลระบบในส่วนต่างๆที่เกี่ยวข้อง</t>
  </si>
  <si>
    <t xml:space="preserve">ดำเนินการเสร็จสิ้น  ภายใต้ชื่อ http://Trang.allly.co  ซึ่งจังหวัดจัดอบรมโครงการการใช้งานแพลตฟอร์มส่งเสริมเศรษฐกิจและการท่องเที่ยวเพื่อรองรับการพัฒนาเมืองอัจฉริยะจังหวัดตรัง  http://Trang.allly.co  เมื่อวันที่ 23 พฤษภาคม 2566 กลุ่มเป้าหมายจำนวน 50 ราย ประกอบด้วย ภาครัฐ รัฐวิสาหกิจ เอกชน และอื่นๆ ลักษณะกิจกรรมแบ่งเป็นการบรรยายให้ความรู้ และการฝึกปฎิบัติการใช้งานแพลตฟอร์ม และนำข้อมูลเข้าสู่ระบบ ซึ่งแพลตฟอร์มดังกล่าวประกอบด้วยข้อมูล 4 ด้าน ดังนี้ 1) ด้านคมนาคม 2) ด้านท่องเที่ยว 3) ที่พัก และ 4) ร้านอาหาร ของฝาก </t>
  </si>
  <si>
    <t>11ENV_01</t>
  </si>
  <si>
    <t>โครงการปรับปรุงภูมิทัศน์เพื่อพัฒนา
แหล่งท่องเที่ยวบริเวณหอนาฬิกาเมืองตรัง ถนนวิเศษกุล (TRANG SQUARE)</t>
  </si>
  <si>
    <t>จำนวนนักท่องเที่ยวเพิ่มขึ้นร้อยละ 20
รายได้จากการท่องเที่ยวเพิ่มขึ้นร้อยละ 20</t>
  </si>
  <si>
    <t xml:space="preserve"> -</t>
  </si>
  <si>
    <t>กรมโยธาธิการและ
ผังเมืองจังหวัดตรัง</t>
  </si>
  <si>
    <t xml:space="preserve">ปรับปรุง(ขยาย) ทางเท้าทั้งสองฝั่งถนน จัดที่จอดรถให้เป็นระเบียบ
</t>
  </si>
  <si>
    <t xml:space="preserve">ระยะเวลาการดำเนิน
โครงการตั้งแต่ 28 ธ.ค. 2565 - 26 พ.ย. 2567 งบประมาณ 43,297,000 บาท เริ่มทำกิจกรรมที่ 1 ปรับปรุง(ขยาย) ทางเท้าทั้งสองฝั่งถนน จัดที่จอดรถให้เป็นระเบียบ ปลูกต้นไม้เพิ่มเติม 
ผลลัพธ์ที่ได้ ระดับถนนสายหลักของเมืองเป็นลานศูนย์กลางกิจกรรมในระดับเมือง พร้อมทั้งจัดเตรียมระบบโครงสร้างพื้นฐานและสิ่งอำนวยความสะดวกอื่นๆ ที่จำเป็น
</t>
  </si>
  <si>
    <t xml:space="preserve">กิจกรรมที่  ๓. ติดตั้งระบบแผง Solar Cell
 เพื่อเป็นการประหยัดพลังงานไฟฟ้า และกิจกรรมที่ ติดตั้งอุปกรณ์ โปรแกรม ตรวจสอบและรายงานคุณภาพของสภาพแวดล้อมแบบ Real Time  4 ไมได้รับการจัดสรรงบประมาณ เนื่องจากไม่ใช่ภารกิจหลักของกรมโยธาธิการและผังเมือง </t>
  </si>
  <si>
    <t>จังหวัดทำหนังสือ
ถึงสำนักงบประมาณซึ่งทำให้ทราบว่าที่ได้ไม่ไดรับจัดสรรงบประมาณในกิจกรรมที่ 3 และ 4 เนื่องจากไม่ใช่ภารกิจของกรมโยธาธิการและผังเมือง
และจังหวัดขอรับงบพัฒนาจังหวัด ปี 2567 แต่ไม่ไดรับการพิจารณา</t>
  </si>
  <si>
    <t>กิจกรรมที่ 3
 และ 4 หากให้ สนง.ทสจ.
และ สนง.พลังงาน ตั้งงบประมาณไว้ จะเป็นการยากในการที่จะบูรณาการร่วมกัน เนื่องจากโครงการมีกำหนดแล้วเสร็จปี 2567 หน่วยงานจะไม่สามารถติดตั้งอุปกรณ์ต่างๆ ได้</t>
  </si>
  <si>
    <t>11ENV_02</t>
  </si>
  <si>
    <t>โครงการการจัดการน้ำเสีย
จังหวัดตรัง</t>
  </si>
  <si>
    <t>ลดปริมาณการปล่อยน้ำที่มีการปะปนของไขมัน เศษอาหาร ขยะสิ่งปฏิกูล ลงสู่แหล่งน้ำสาธารณะ
 - ดัชนีคุณภาพน้ำทั่วไป (WQI) อยู่ในเกณฑ์ดี 
- นำข้อมูลคุณภาพน้ำมาใช้ประโยชน์ในการบริหารจัดการน้ำให้เป็นไปตามมาตรฐาน</t>
  </si>
  <si>
    <t xml:space="preserve"> ลดปริมาณการปล่อยน้ำที่มีการปะปนของไขมัน เศษอาหาร ขยะสิ่งปฏิกูล ลงสู่แหล่งน้ำสาธารณะ
 - ดัชนีคุณภาพน้ำทั่วไป (WQI) อยู่ในเกณฑ์ดี 
- นำข้อมูลคุณภาพน้ำมาใช้ประโยชน์ในการบริหารจัดการน้ำให้เป็นไปตาม
มาตรฐาน</t>
  </si>
  <si>
    <t>กรมควบคุมมลพิษ
/สนง.ทรัพยากรธรรมชาติและสิ่งแวดล้อม/เทศบาลนครตรัง</t>
  </si>
  <si>
    <t>ก่อสร้างระบบบำบัดน้ำเสีย จำนวน 4 เฟส ดังนี้
เฟส 1 ศึกษาความเหมาะสมและออกแบบรายละเอียดและก่อสร้างระบบรวบรวมและบำบัดน้ำเสีย รองรับพื้นที่ 2,094,500 ตร.ม.
เฟส 2 ก่อสร้างระบบรวบรวมและบำบัดน้ำเสีย ระยะที่ 2 รองรับพื้นที่ 3,3377,100 บาท
เฟส 3 ก่อสร้างระบบบำบัดน้ำเสียคลองน้ำเจ็ดแบบเฉพาะจุด (Cluster) จำนวน 3 สถานี 
เฟสที่ 4 ก่อสร้างระบบรวบรวมน้ำเสีย ระยะที่ 3 รองรับพื้นที่ 6,513,300 ตร.ม. ซึ่งเฟส 1-3 ดำเนินการแล้วเสร็จ ทั้งนี้ เฟส 4 อยู่ระหว่างดำเนินการจะแล้วเสร็จปีงปบระมาณ พ.ศ. 2568</t>
  </si>
  <si>
    <t>1. จังหวัดตรังโดยเทศบาลนครตรังจัดทำข้อตกลงให้บริการรับบริหารจัดการระบบบำบัดน้ำเสียกับผู้อำนวยการองค์การจัดการน้ำเสีย อจน. มี 3 ระยะ ซึ่งได้ดำเนินการไปแล้วเสร็จ 2 ระยะ แล้วเสร็จประมาณ 60% งบประมาณ  300 ล้านบาท
2.จังหวัดตรังได้ติดตั้งเครื่องตรวจวัดคุณภาพน้ำอัตโนมัติ จำนวน 1 เครื่อง เปิดการใช้งานในการเฝ้าระวังคุณภาพน้ำแม่น้ำตรัง แบบออนไลน์ตลอด 24 ชั่วโมง  แบบ online ทางเว็บไซต์คอมพิวเตอร์ และบนมือถือ การแปลผลพารามิเตอร์จะแสดงผลการแจ้งเตือนไปยังมือถือของเจ้าหน้าที่ผู้รับผิดชอบ เพื่อเจ้าหน้าที่จะได้ดำเนินการแจ้งเตือนประชาชนเพื่อป้องกันการเกิดปัญหาความเสียหายจากมลพิษทางน้ำได้</t>
  </si>
  <si>
    <t>ขอรับงบประมาณจากกองทุน DE
 ปี 2565 แต่ไม่ได้รับการจัดสรร
งบประมาณ</t>
  </si>
  <si>
    <t>บูรณาการกับองค์การ
จัดการน้ำเสียในการดำเนินกิจกรรม</t>
  </si>
  <si>
    <t>11ENV_03</t>
  </si>
  <si>
    <t>โครงการรักตรังรักษ์โลก ด้วยมือเรา</t>
  </si>
  <si>
    <t xml:space="preserve"> - จำนวนนักท่องเที่ยวเพิ่มขึ้น 20%
 - รายได้จากการท่องเที่ยวเพิ่มขึ้น 20%</t>
  </si>
  <si>
    <t>สนง.ทรัพยากรธรรมชาติและสิ่งแวดล้อม
จังหวัดตรัง</t>
  </si>
  <si>
    <t xml:space="preserve">กิจกรรมที 6 การประชาสัมพันธ์ เพื่อสร้างจิต
สำนึกและเป็นแนวทางในการแยกขยะ 4 ประเภท 
</t>
  </si>
  <si>
    <t xml:space="preserve">1) มีการดำเนินกิจกรรมที่ 6 การประชาสัมพันธ์ เพื่อสร้างจิตสำนึกและเป็นแนวทางในการแยกขยะ 4 ประเภท
2) ใช้เครื่องมือหรืออุปกรณ์สำหรับแปลงขยะที่เป็นเศษอาหารทั้งที่อยู่ในสภาพเป็นชิ้นหรือ เป็นของเหลวได้ โดยใช้จุลินทรีย์ช่วยในการแปลงสภาพของเศษขยะ อาหารภายใต้การควบคุมสภาพแวดล้อม อุณหภูมิและความชื้นที่เหมาะสม กระบวนการย่อยสลายเศษอาหารต้องเกิดขึ้นภายใน 24 ชั่วโมง ขยะที่เป็นเศษอาหารจะต้องกลายสภาพเป้นดินที่ผสมกับอินทรีย์ ซึ่งจะสามารถใช้จุลินทรีย์ในการแปลงขยะเศษอาหารในการหมักต่อเนื่อง
</t>
  </si>
  <si>
    <t>ขอรับงบประมาณจากกองทุน DE ปี 2565
 แต่ไม่ได้รับการจัดสรรงบประมาณ</t>
  </si>
  <si>
    <t>ปรับเปลี่ยนกิจกรรม
/หาแหล่งงบประมาณ
ในการดำเนินการ</t>
  </si>
  <si>
    <t>11ECO_01</t>
  </si>
  <si>
    <t>โครงการพัฒนาแพลทฟอร์มเพื่อพัฒนาเมืองอัจฉริยะ
ด้านเศรษฐกิจและการท่องเที่ยวภายใต้ชื่อ “Trang City”</t>
  </si>
  <si>
    <t xml:space="preserve"> - เกิดมูลค่าทางเศรษฐกิจในจังหวัด
โดยระบบนี้มากกว่า 500 ล้านบาทต่อปี
 - ผู้ประกอบการและกลุ่มชุมชนเข้า
ร่วมมากกว่า 200 ผู้ประกอบการ/กลุ่ม</t>
  </si>
  <si>
    <t xml:space="preserve">  เกิดมูลค่าทางเศรษฐกิจในจังหวัด
โดยระบบนี้มากกว่า 500 ล้านบาทต่อปี
 - ผู้ประกอบการและกลุ่มชุมชนเข้า
ร่วมมากกว่า 200 ผู้ประกอบการ/กลุ่ม</t>
  </si>
  <si>
    <t xml:space="preserve">บริษัท ตรังวิสาหกิจเพื่อสังคม/ 
สำนักงานจังหวัดตรัง / บริษัทร่วมพัฒนาเมือง </t>
  </si>
  <si>
    <t xml:space="preserve">1. รวบรวมและศึกษาข้อมูลพื้นฐาน วิเคราะห์
ความต้องการของระบบ
2. พัฒนาระบบแอพพลิชั่นบนอุปกรณ์เคลื่อนที่ (Moblie Application)
3. พัฒนาระบบแอพพลิเคชั่นเพื่อบริหารข้อมูล  (Web Application)
4. พัฒนาสื่อ Social media ต่างๆ และ ระบบ AI Chatbot
5. การประชาสัมพันธ์ทำความเข้าใจการใช้งานระบบนักท่องเที่ยว/ประชาชน
6. การอบรมเจ้าหน้าที่ผู้ดูแลระบบในส่วนต่างๆที่เกี่ยวข้อง
</t>
  </si>
  <si>
    <t xml:space="preserve">ดำเนินการเสร็จสิ้น ภายใต้ชื่อ Trang City (http://trangcity.co/)
   จังหวัดจัดทำแพลตฟอร์มเพิ่มเติมอีก 1 แพลตฟอร์ม ภายใต้ชื่อ http://Trang.allly.co โดยจัดการอบรมโครงการการใช้งานแพลตฟอร์มส่งเสริมเศรษฐกิจและการท่องเที่ยวเพื่อรองรับภายใต้ชื่อ http://Trang.allly.co การพัฒนาเมืองอัจฉริยะจังหวัดตรัง เมื่อวันที่ 23 พฤษภาคม 2566 มีกลุ่มเป้าหมายจำนวน 50 ราย ประกอบด้วย ภาครัฐ รัฐวิสาหกิจ เอกชน และอื่นๆ ลักษณะกิจกรรมแบ่งเป็นการบรรยายให้ความรู้ และการฝึกปฎิบัติการใช้งานแพลตฟอร์ม TRANG CITY
</t>
  </si>
  <si>
    <t>บูรณาการร่วมกับภาคเอกชนจังหวัดตรังในการพัฒนาแพลตฟอร์มชื่อ Trang city โดยไม่ได้ใช้งปบระมาณ
และร่วมกับบริษัทตรังวิสาหกิจเพื่อมสังคมในการพัฒนาแพลตฟอร์ม http://Trang.allly.co 
และอบรมโดยใช้งบพัฒนาจังหวัดตรัง</t>
  </si>
  <si>
    <t>11ECO_02</t>
  </si>
  <si>
    <t xml:space="preserve">โครงการแผนงานการส่งเสริมและประยุกต์
ใช้เทคโนโลยีนวัตกรรมเพื่อการพัฒนาระบบเกษตรอัจฉริยะสำหรับเกษตรกรจังหวัดตรัง </t>
  </si>
  <si>
    <t xml:space="preserve"> - ลดต้นทุนด้านและ ลดเวลา
 ในการทำการเกษตร สามารถลดต้นทุนได้อย่างน้อย 
10%</t>
  </si>
  <si>
    <t>กรมส่งเสริมการเกษตร</t>
  </si>
  <si>
    <t xml:space="preserve">กิจกรรม 1. การส่งเสริมและประยุกต์ใช้อุปกรณ์ ไอโอที(IoT) นวัตกรรมใหม่ เพื่อการพัฒนาระบบเกษตร อัจฉริยะสำหรับเกษตรกรจังหวัดตรังจัดอบรมเชิงปฏิบัติการประยุกต์ใช้อุปกรณ์ไอโอที 
</t>
  </si>
  <si>
    <t xml:space="preserve">จังหวัดตรังร่วมกับหน่วยงานในสังกัดกระทรวงเกษตรและสหกรณ์จัดกิจกรรม จัดกิจกรรมการถ่ายทอดการบริหารจัดการระบบน้ำอัจฉริยะด้วยเทคโนโลยี IoT (Internet of Things) เพื่อการเกษตร ให้เกษตรการผ่านศูนย์เรียนรู้การเพิ่มประสิทธิภาพการผลิตสินค้าเกษตร (ศพก.) จังหวัดตรัง/แปลงใหญ่/จุดเรียนรู้อื่น จำนวน 6 จุด เกษตรกรเข้าร่วมกิจกรรม 274 ราย โดยเกษตรกรได้รับความรู้เกี่ยวกับระบบน้ำอัจฉริยะด้วยเทคโนโลยี IOT เพื่อการเกษตร  และนำความรู้ไปปรับใช้ในการทำการเกษตร 
ผลที่ได้รับ คือ เกษตรกรได้รับองค์ความรู้เกี่ยวกับระบบน้ำอัจฉริยะด้วยเทคโนโลยี LoT (Internet of Things) เพื่อการเกษตรจำนวน 274 ราย
</t>
  </si>
  <si>
    <t>11ECO_03</t>
  </si>
  <si>
    <t>โครงการพัฒนาระบบเทคโนโลยีดิจิทัล
เพื่อเพิ่มศักยภาพอุตสาหกรรมการท่องเที่ยวเชิงวัฒนธรรมในความปกติในรูปแบบใหม่ (New Normal) ของจังหวัดตรัง งบประมาณ</t>
  </si>
  <si>
    <t xml:space="preserve"> - ชุมชน/สถานประกอบการอุตสาหกรรม
ท่องเที่ยวและธุรกิจที่เกี่ยวเนื่องของ
จังหวัดตรังนำเทคโนโลยีดิจิทัลเข้าไปปรับใช้ในกระบวนการทำงานของชุมชน/
สถานประกอบการ จำนวน 30 ชุมชน/กิจการ</t>
  </si>
  <si>
    <t>คณะพาณิชยศาสตร์และการจัดการ
 มหาวิทยาสงขลานครินทร์ วิทยาเขตตรัง</t>
  </si>
  <si>
    <t xml:space="preserve">1. จัดประชุมย่อยคณะกรรมการทำงาน
 กลุ่มเป้าหมาย ผู้คนในชุมชน/ผู้ประกอบการ หน่วยงานที่เกี่ยวข้อง
2. วินิจฉัยและเก็บข้อมูลเบื้องต้นของชุมชน 
/สถานประกอบการและจัดทำแผนพัฒนารายกิจกรรม
3. ออกแบบ พัฒนา และติดตั้งระบบเทคโนโลยีดิจิทัล
4. ดำเนินการทดสอบระบบ
5. ประเมินผลลัพธ์และความพึงพอใจ และจัดประชุมสรุปผลการดำเนินงาน
</t>
  </si>
  <si>
    <t xml:space="preserve">ดำเนินการเสร็จเรียบร้อย เมื่อวันที่ 31 
ธันวาคม 2565
- มีระบบเทคโนโลยีแพลตฟอร์มดิจิทัลระบบบริหารจัดการโรงแรมโฮม สเตย์ (E-ACCOM) ระบบจัดการร้านค้าออนไลน์ (E-Merchant) และระบบบริหารจัดการพนักงาน (E-Worker) สำหรับใช้ใน 11 สถานประกอบการ ในจังหวัดตรัง  ซึ่งสถานประกอบการมีความพึงพอใจในระดับมาก และมีบางสถานประกอบการประสงค์ใช้แพลตฟอร์มดิจิทัลฯ อย่างต่อเนื่อง โดยมีค่าบริการรายปี มีระบบเทคโนโลยีแพลตฟอร์มดิจิทัล ระบบบริหารจัดการหน้าร้านผลิตภัณฑ์ท้องถิ่นออนไลน์ (E-shop) ใน 5 ตำบล ในอำเภอเมือง จังหวัดตรัง ได้แก่ตำบลบางรัก ตำบลบ้านควน ตำบลนาตาล่วง ต.หนองตรุด โดยได้รับการจัดสรรงบประมาณจากโครงการขับเคลื่อนเศรษฐกิจและสังคมฐานรากหลัง  โควิดด้วยเศรษบกิจ BCG (U2T for BCG) เพื่อพัฒนาและส่งเสริมและผลักดัน ผลิตภัณฑ์/บริการ BCG รายตำบล
</t>
  </si>
  <si>
    <t>11LIV_01</t>
  </si>
  <si>
    <t xml:space="preserve">ระบบการวิเคราะห์อาชญากรรม
เพื่อสนับสนุนการดำรงชีวิตอัจฉริยะ </t>
  </si>
  <si>
    <t xml:space="preserve"> - สามารถวิเคราะห์แนวโน้ม
การอาชญากรรมได้ถูกต้องแม่นยำมากกว่า 80%
 - ลดการเกิดเหตุอาชญากรรมได้ 10%</t>
  </si>
  <si>
    <t xml:space="preserve"> - สามารถวิเคราะห์แนวโน้ม
การอาชญากรรมได้ถูกต้องแม่นยำ
มากกว่า 80%
 - ลดการเกิดเหตุอาชญากรรมได้ 10%</t>
  </si>
  <si>
    <t>งบของตำรวจภูธรจังหวัดตรัง</t>
  </si>
  <si>
    <t xml:space="preserve">1. ศึกษาข้อมูลพื้นฐานด้านอาชญากรรม ปัญหาและความต้องการจากผู้ใช้งานระบบ
๒2 วิเคราะห์ระบบจากข้อมูลพื้นฐานด้านอาชญากรรม ปัญหาและความต้องการจากผู้ใช้งานระบบ
3. ออกแบบระบบที่สอดคล้องกับข้อมูลพื้นฐานด้านอาชญากรรม ปัญหาและความต้องการ
4. จากผู้ใช้งานระบบ
5. พัฒนาระบบในแต่ละองค์ประกอบของระบบตามที่ได้ออกแบบที่ได้ออกแบบไว้
6. ติดตั้งและทดสอบระบบให้สามารถดำเนินการได้ในสภาพจริง
7. อบรมผู้ใช้งานและเกี่ยวข้องกับระบบ
</t>
  </si>
  <si>
    <t xml:space="preserve">จังหวัดตรังร่วมกับตำรวจภูธร ติดตั้งตู้แดงในเขตเทศบาลเมืองกันตัง จำนวน 25 จุด นอกเขตเทศบาล จำนวน 40 จุด ซึ่งเป็นพื้นที่เสี่ยงภัย ซึ่งเจ้าหน้าตำรวจต้องไปตรวจตามจุดและสแกนคิวอาร์โค๊ด ซึ่งข้อมูลที่รายงานส่งผลการทำงานไปที่ศูนย์รวมของระบบ
ติดตั้งเสา Smart Pole ที่ห้องฉุกเฉิน รพ.ตรัง ซึ่งถือเป็นบริเวณจุดเสี่ยง เช่น รพ.ตรังซึ่งมักเกิดเหตูวิวาทบ่อยครั้ง
ตำรวจภูธร ได้ดำเนินโครงการ POLICE 4.0 โดยติดตั้งกล้องโทรทัศน์วงจรปิดตรวจจับใบหน้าและป้ายทะเบียนไว้ที่แยกรอยเชื่อมต่อระหว่างจังหวัดตรังและจังหวัดพัทลุง และเชื่อมโยงมาที่ห้องควบคุมสถานีตำรวจภูธรเมืองตรัง
</t>
  </si>
  <si>
    <t>ยังมีพื้นที่เสี่ยงที่ยังติดตั้งตู้แจ้งเหตุ
ไม่ครอบคลุมขาดงบประมาณในการดำเนินงาน</t>
  </si>
  <si>
    <t>หาแหล่งทุนในการดำเนิน
กิจกรรม เช่น โครงการ Final Piching</t>
  </si>
  <si>
    <t>บูรณาการร่วมกับ
ตำรวจภูธรจังหวัดตตรังในการติดตั้งอุปรกรณ์ต่างๆ ที่ช่วยในการรักษาความปลอดภัยให้กับประชาชน</t>
  </si>
  <si>
    <t>11LIV_02</t>
  </si>
  <si>
    <t xml:space="preserve">โครงการพัฒนาระบบความปลอดภัย
ของนักเที่ยวทางทะเลด้วยระบบติดตามตำแหน่งอัจฉริยะ </t>
  </si>
  <si>
    <t xml:space="preserve"> - สามารถติดตามตำแหน่ง
ของนักท่องเที่ยวได้แม่นยำ 100%
 - เจ้าหน้าที่มีความสามารถเข้าถึงตำแหน่งเกิดเหตุได้รวดเร็ว เพิ่มโอกาสในการรอดชีวิต</t>
  </si>
  <si>
    <t>ขอรับงบพัฒนาจังหวัดปี 2567 แต่ไม่ได้
รับการจัดสรรงบประมาณ</t>
  </si>
  <si>
    <t>หางบประมาณจากแหล่งอื่นมาดำเนินการ 
/ ปรับรายละเอียดกิจกรรมย่อย /
หากิจกรรมที่ใกล้เคียงและยังดำเนินการอยู่แทน</t>
  </si>
  <si>
    <t>11LIV_03</t>
  </si>
  <si>
    <t xml:space="preserve">โครงการจัดระเบียบและพัฒนา
ระบบการขนส่งสาธารณะเพื่อการท่องเที่ยวที่ยั่งยืนในจังหวัดตรัง </t>
  </si>
  <si>
    <t xml:space="preserve"> - เกิดมูลค่าทางเศรษฐกิจ
ในจังหวัดโดยระบบนี้มากกว่า 500 ล้านบาทต่อปี
 - ผู้ประกอบการและกลุ่มชุมชนเข้าร่วมมากกว่า 200 
ผู้ประกอบการ/กลุ่มชุมชน</t>
  </si>
  <si>
    <t xml:space="preserve">  - เกิดมูลค่าทางเศรษฐกิจ
ในจังหวัดโดยระบบนี้มากกว่า 500 ล้านบาทต่อปี
 - ผู้ประกอบการและกลุ่มชุมชนเข้าร่วมมากกว่า 200 
ผู้ประกอบการ/กลุ่มชุมชน</t>
  </si>
  <si>
    <t>งบพัฒนาจังหวัด</t>
  </si>
  <si>
    <t xml:space="preserve">1. อบรมให้ความรู้
2. จัดหาหมวกนิรภัย
3. พัฒนาดิจิทัลแฟลตฟอร์มระบบการขนส่ง
สาธารณะภายในจังหวัดตรังแบบอัจฉริยะ
4. ติดตั้งอุปกรณ์ติดตามตำแหน่งรถ(GNSS) แจ้งสถานะเส้นทางการเดินรถ
5. จัดทำป้ายแสดงอัตราค่าโดยสาร
</t>
  </si>
  <si>
    <t xml:space="preserve">จังหวัดตรังโดยสำนักงานขนส่งจังหวัดตรังดำเนินงานในกิจกรรมที่ 1 และกิจกรรมที่ 2 ดำเนินการแล้วเสร็จในวันที่ 16 มีนาคม 2565 (จัดอบรมให้ความรู้ รวมทั้งสิ้น 430 คน  ประกอบด้วย ผู้ประกอบการ ผู้ประจำรถโดยสารประจำทาง รถแท๊กซี่ รถรับจ้างสามล้อสาธารณะ จำนวน 150 คน และผู้ประกอบการ รถจักรยานยนต์สาธารณะ จำนวน 280 คน)
กิจกรรมที่ 3 ได้ร่วมสนับสนุนและขับเคลื่อน
การพัฒนาแพลตฟอร์มเพื่อส่งเสริมการท่องเที่ยวจังหวัดตรัง ด้านการขนส่งด้วยรถโดยสารสาธารณะร่วมกับทีมสตาร์ทอัพของสถาบันวิจัยและนวัตกรรมมหาวิทยาลัยสงขลานครินทร์ 
กิจกรรมที่ 4  สำนักงานขนส่ง ได้ติดตั้งอุปกรณ์ติดตามตำแหน่งรถ(GNSS)  แจ้งสถานะเส้นทางการเดินรถ ระหว่างจังหวัดครบทุกคัน เรียบร้อยแล้ว
กิจกรรมที่ 5 ดำเนินการติดตั้งป้ายแสดงอัตราค่าโดยสาร จำนวน 100 ป้าย/จุด   เมื่อเดือนสิงหาคม 2565
</t>
  </si>
  <si>
    <t>11LIV_04</t>
  </si>
  <si>
    <t>โครงการ Smart Help Call Center</t>
  </si>
  <si>
    <t xml:space="preserve"> - สามารถนำส่งผู้ป่วยได้ถึงมือแพทย์ได้ทันท่วงที
 - ร้อยละความสำเร็จของการบันทึกตำแหน่งและประวัติผู้ป่วยได้อย่างถูกต้อง</t>
  </si>
  <si>
    <t xml:space="preserve">  - สามารถนำส่งผู้ป่วยได้ถึงมือแพทย์ได้ทันท่วงที
 - ร้อยละความสำเร็จของการบันทึกตำแหน่งและประวัติผู้ป่วยได้อย่างถูกต้อง</t>
  </si>
  <si>
    <t xml:space="preserve">เทศบาลนครตรัง
เทศบาลตำบลโคกหล่อ
เทศบาล
สสจ.
</t>
  </si>
  <si>
    <t xml:space="preserve">1. การออกแบบสำรวจ
2. ติดตั้งระบบ Smart Help Call Center     
   อปท.ร่อง ทน.ตรัง ทม.กันตัง ทต.โคกหล่อ
3. ลงทะเบียนผู้ป่วยในระบบ
4. อบรมผู้เกี่ยวข้อง
</t>
  </si>
  <si>
    <t>1) เทศบาลตำบลโคกหล่อซึ่งเป็นพื้นที่นำร่องจัดทำระบบ SMART Help call Centerงบประมาณ 400,000 บาท  มีผู้ลงทะเบียนจำนวน 1,215 คน และมีเทศบาลอื่นๆ นอกพื้นที่นำร่อง ได้จัดทำระบบ Smart Help Call Center คือ เทศบาลตำบลคลองเต็ง
2) เทศบาลนครตรัง ทำการสำรวจข้อมูลและมีฐานข้อมูลผู้ป่วยเรียบร้อยแล้ว อยู่ระหว่างการพิจารณาเลือกระบบที่จะนำมาใช้
3) จังหวัดตรังโดย สสจ. จัดทำระบบ telemedician ระบบรักษาทางไกล ไปยัง รพ.สต. รพ.ชุมชน 3,500 ราย ซึ่งสามารถให้การช่วยเหลือแก่ผู้ป่วยฉุกเฉินได้อย่างทันท่วงที  ซึ่งต่อไปในอนาคต จะขยายไปยังครัวเรือน กลุ่มผู้สูงอายุ  
 4) สสจ.จัดทำการแพทย์ฉุกเฉิน (แอพลิเคชั่นหมอรู้จักคุณ) โดยที่มีฐานข้อมูลผู้สูงอายุในระบบ ซึ่งจะทำให้หมอมีฐานประวัติของคนไข้ในระบบและจะขยายไปยังพื้นที่เกาะในลำดับต่อไป</t>
  </si>
  <si>
    <t>11LIV_05</t>
  </si>
  <si>
    <t xml:space="preserve">โครงการนำร่องเพื่อพัฒนาและติดตั้งเครื่องตรวจวัดคุณภาพอากาศด้วยระบบดิจิทัล เพื่อการตัดสินใจเมืองอัจฉริยะทางด้านสิ่งแวดล้อม
</t>
  </si>
  <si>
    <t xml:space="preserve"> - อัตตราการป่วยด้วยโรคระบบ
ทางเดินหายใจและอัตราการป่วย ตายด้วยโรคไร้เชื้อ (มะเร็งปอด) ลดลง &gt; 20%</t>
  </si>
  <si>
    <t>กรมควบคุมมลพิษ</t>
  </si>
  <si>
    <t xml:space="preserve">1. สำรวจพื้นที่ เพื่อขอใช้พื้นที่ ติดตั้ง
เครื่องตรวจวัดคุณภาพอากาศ
2. ติดตั้งเครื่องตรวจวัดคุณภาพอากาศแบบกึ่งถาวรด้วยระบบดิจิทัล
2.1  ทน.ตรัง (งบ กพ. โดย ทสจ. ตรัง 1 เครื่อง
2.2  ทน.ตรัง (งบ ทน.ตรัง 15 เครื่อง)
3 พัฒนาการวิเคราะห์ข้อมูลขนาดใหญ่(Big Data) เพื่อให้เทศบาลนครตรัง สามารถใช้ประโยชน์จากข้อมูลที่ได้สูงสุด และสามารถพัฒนาต่อยอดไปสู่   
เมืองอัจฉริยะที่ขับเคลื่อนด้วยข้อมูล (Big Data Platform)
๔. ติดตั้งเครื่องตรวจวัดคุณภาพอากาศประจำอำเภอและแหล่งท่องเที่ยวที่สำคัญ ณ จุดเฝ้าระวัง และแจ้งเตือนคุณภาพอากาศ ได้แก่ฝุ่นละอองขนาด  ไม่เกิน 10 ไมครอน ฝุ่นละอองขนาดไม่เกิน 2.5 ไมครอน ก๊าซคาร์บอนมอนอกไซต์ ก๊าซซัลเฟอร์  ไดออกไซต์ ก๊าซไนโตรเจนออกไซต์ และก๊าซโอโซน
๕. การบันทึกข้อมูล เผยแพร่ และใช้ประโยชน์การบริหารจัดการคุณภาพอากาศ
๖. การบันทึกข้อมูล เผยแพร่ และใช้ประโยชน์การ
บริหารจัดการคุณภาพอากาศ
๗. การนำข้อมูลไปใช้ประโยชน์ในการบริหารจัดการสิ่งแวดล้อมอัจฉริยะ และพัฒนาอย่างต่อเนื่อง
</t>
  </si>
  <si>
    <t>1)จังหวัดตรังโดย สนง.ทรัพยากรธรรม
ชาติและสิ่งแวดล้อมจังหวัดตรัง  ติดตั้งเครื่องตรวจวัดคุณภาพอากาศที่วิทยาลัยสารพัดช่าง 1 จุด เพื่อใช้ตรวจวัดคุณภาพอากาศ ช่วยเฝ้าระวังและประเมินสถานการณ์มลพิษทางอากาศตลอดจนกิจกรรมต่างๆ ที่อาจก่อให้เกิดมลพิษทางอากาศที่อาจจะส่งผลกระทบต่อสุขภาพของประชาชนในจังหวัด  โดยได้รับงบประมาณจากกรมควบคุมมลพิษ  และรายงานคุณภาพรายวันแบบอัตโนมัติออนไลน์ผ่านแอพพลิเคชั่น Air4thai โดยผู้ที่เกี่ยวข้องสามารถเข้าดูข้อมูลและใช้ประโยชน์ได้
2) จังหวัดตรังโดย สนง.พลังงานจังหวัดตรัง มีการตรวจวัดคุณภาพอากาศผ่านแอปพลิเคชั่น “Sensor for all” ซึ่งสามารถตรวจสอบค่าฝุ่นละอองและคุณภาพอากาศ Real Time ติดตั้ง 3 จุด
  ปทต. หจก.วิเศษกุลเซอร์วิส ถ.รัษฎา ต.ทับเที่ยง อ.เมืองตรัง บริษัท   
  ตรังน้ำมันปาล์ม จำกัด ถ.ตรัง-สิเกา ต.นาเมืองเพชร อ.สิเกา 
   สำนักงานพลังงานจังหวัดตรัง ต.บ้านควน อ.เมืองตรัง จ.ตรัง
3) จังหวัดโดย สนง.ทรัพยากรธรรมชาติและสิ่งแวดล้อมจังหวัดตรัง
จัดทำกิจกรรมที่ 5 โดยการรายงานคุณภาพอากาศ จ.ตรัง (เขตพื้นที่อำเภอเมือง เป็นประจำทุกวัน)
4) ติดตั้งเครื่องวัดคุณภาพอากาศ ณ ท่าเรือปากเมง จำนวน 1 จุด
4) มีระบบตรวจวัดคุณภาพอากาศผ่านระบบ Application เพื่อบันทึกข้อมูล เผยแพร่ และใช้ประโยชน์การบริหารจัดการคุณภาพอากาศ</t>
  </si>
  <si>
    <t>บูรณาการร่วมกับ
หน่วยงานต่างๆ เช่น
 กรมควบคุมมลพิษ สำนักงานพลังงานจังหวัดตรัง/สนง.ทรัพยากรธรรมชาติและสิ่งแวดล้อมจังหวัดตรัง ในการติดตั้งเครื่องตรวจวัดคุณภาพอากาศ</t>
  </si>
  <si>
    <t>11LIV_06</t>
  </si>
  <si>
    <t>โครงการติดตั้งระบบกล้องโทรทัศน์
วงจรปิด(CCTV)  ในเขตเทศบาลนครตรัง</t>
  </si>
  <si>
    <t xml:space="preserve"> - ลดการเกิดปัญหาอาชญากรรม การโจรกรรม และปัญหายาเสพติด ในพื้นที่
เทศบาลนครตรัง ได้อย่างน้อย ร้อยละ 15 
 - เพิ่มศักยภาพในการทำงานของเจ้าหน้าที่ของรัฐและหน่วยงานที่เกี่ยวข้องด้าน
ความมั่นคง สามารถ ทำงานได้อย่างสะดวก รวดเร็ว และมีประสิทธิภาพสูงสุด</t>
  </si>
  <si>
    <t xml:space="preserve">  - ลดการเกิดปัญหาอาชญากรรม การโจรกรรม และปัญหายาเสพติด ในพื้นที่
เทศบาลนครตรัง ได้อย่างน้อย ร้อยละ 15 
 - เพิ่มศักยภาพในการทำงานของเจ้าหน้าที่ของรัฐและหน่วยงานที่เกี่ยวข้องด้าน
ความมั่นคง สามารถ ทำงานได้อย่างสะดวก รวดเร็ว และมีประสิทธิภาพสูงสุด</t>
  </si>
  <si>
    <t>เทศบาลนครตรัง</t>
  </si>
  <si>
    <t>ระยะที่ 1 จำนวน 33 จุด 112 กล้อง 
ระยะที่ 2 จำนวน 14 จุด 45 กล้อง 
ระยะที่ 3 จำนวน 340 กล้อง
 อยู่ในระหว่างดำเนินการ ผลงานประมาณ 50%</t>
  </si>
  <si>
    <t xml:space="preserve">ระยะที่ 1 ดำเนินการแล้ว 100% งบประมาณ 40,000,000 บาท
ระยะที่ 2 ดำเนินการแล้ว 100% งบประมาณ 13,000,000 บาท 
ระยะที่ 3  อยู่ระหว่างติดตั้ง) งบประมาณ 68,000,000 บาท ดำเนินการแล้ว 50%
</t>
  </si>
  <si>
    <t>11LIV_07</t>
  </si>
  <si>
    <t xml:space="preserve">โครงการติดตั้งระบบเครือข่ายการสื่อสาร(Wi-Fi) </t>
  </si>
  <si>
    <t xml:space="preserve"> - พื้นที่ตำบลโคกหล่อมีระบบเครือข่ายอินเทอร์เน็ตครอบคลุมในทุกพื้นที่ ทำให้
เป็นที่นิยมของนักท่องเที่ยวและมีนักท่องเที่ยวเพิ่มมากขึ้นไม่น้อยกว่าร้อยละ 50
 - สามารถเพิ่มมูลค่าผลิตภัณฑ์ชุมชนเพิ่มมากขึ้นไม่น้อยกว่าร้อยละ 50</t>
  </si>
  <si>
    <t>เทศบาลยังไม่มีงบประมาณในการดำเนินการ</t>
  </si>
  <si>
    <t>จังหวัดได้มีการติดตั้ง WIFI โดยติดตั้งที่ท่าเรือปากเมง เพื่อสนับสนุนการท่องเที่ยวให้แก่นัท่องเที่ยว ที่มาเที่ยวเกาะกระดาน เกาะมุกเพื่อสนับสุนการท่องเที่ยวของจังหวัด</t>
  </si>
  <si>
    <t>เนื่องจากเทศบาลตำบลโคกหล่อยังไม่มีงบประมาณในการจัดสรรโครงการ</t>
  </si>
  <si>
    <t>ประสานกับบริษัท
โทรคมนาคม จำกัด ในการดำเนินโครงการในการติดตั้ง Wifi ที่สวนสาธารณะ</t>
  </si>
  <si>
    <t>11LIV_08</t>
  </si>
  <si>
    <t>โครงการติดตั้งระบบกล้องโทรทัศน์วงจรปิด(CCTV) 
ในเขตเทศบาลตำบลโคกหล่อ</t>
  </si>
  <si>
    <t xml:space="preserve"> - ลดการเกิดปัญหาอาชญากรรม การโจรกรรม และปัญหายาเสพติด ในพื้นที่
เทศบาลตำบลโคกหล่อ ได้อย่างน้อย ร้อยละ 15
 - เพิ่มศักยภาพในการทำงานของเจ้าหน้าที่ของรัฐและหน่วยงานที่เกี่ยวข้องด้าน
ความมั่นคง สามารถ ทำงานได้อย่างสะดวก รวดเร็ว และมีประสิทธิภาพสูงสุด</t>
  </si>
  <si>
    <t xml:space="preserve">  - ลดการเกิดปัญหาอาชญากรรม 
การโจรกรรม และปัญหายาเสพติด ในพื้นที่เทศบาลตำบลโคกหล่อ ได้อย่างน้อย ร้อยละ 15
 - เพิ่มศักยภาพในการทำงานของเจ้าหน้าที่ของรัฐและหน่วยงานที่เกี่ยวข้องด้าน
ความมั่นคง สามารถ ทำงานได้อย่างสะดวก รวดเร็ว และมีประสิทธิภาพสูงสุด</t>
  </si>
  <si>
    <t>เทศบาลตำบลโคกหล่อ</t>
  </si>
  <si>
    <t xml:space="preserve">ติดตั้งระบบกล้องโทรทัศน์วงจรปิด (CCTV)
 บริเวณสวนสาธารณะพรุชี หมู่ 2 ตำบลโคกหล่อ จำนวน 6 ตัว ดังนี้
    1.1 กล้องโทรทัศน์วงจรปิดชนิดเครือข่ายแบบมุมมองคงที่สำหรับติดตั้งภายนอกอาคารเพื่อรักษาความปลอดภัยทั่วไป จำนวน 4 ตัว
1.2  กล้องโทรทัศน์วงจรปิดแบบปรับมุมมองแบบ    ที่ 1 ใช้สำหรับงานรักษาความปอลดภัยทั่วไป จำนวน 2 ตัว
2. ติดตั้งระบบกล้องโทรทัศน์วงจรปิด (CCTV) บริเวณสวนสาธารณะหนองเคียน หมู่ 3 ตำบลโคกหล่อ จำนวน 7 ตัว ดังนี้
2.1 กล้องโทรทัศน์วงจรปิดชนิดเครือข่ายแบบมุมมองคงที่สำหรับติดตั้งภายนอกอาคารเพื่อรักษาความปลอดภัยทั่วไป จำนวน 6 ตัว
2.2  กล้องโทรทัศน์วงจรปิดแบบปรับมุมมอง     แบบที่ 1 ใช้สำหรับงานรักษาความปอลดภัยทั่วไป จำนวน 1 ตัว
3. ติดตั้งระบบกล้องโทรทัศน์วงจรปิด (CCTV) บริเวณสวนสาธารณะนาหมื่นราษฎร์ หมู่ 6 ตำบลโคกหล่อ จำนวน 6 ตัว ดังนี้
3.1 กล้องโทรทัศน์วงจรปิดชนิดเครือข่ายแบบมุมมองคงที่สำหรับติดตั้งภายนอกอาคารเพื่อรักษาความปลอดภัยทั่วไป จำนวน 4 ตัว
3.2  กล้องโทรทัศน์วงจรปิดแบบปรับมุมมอง แบบ  ที่ 1 ใช้สำหรับงานรักษาความปอลดภัยทั่วไป 2 ตัว
</t>
  </si>
  <si>
    <t xml:space="preserve">ดำเนินการแล้วเสร็จ
- สามารถติดตั้งกล้องโทรทัศน์วงจรปิด 
CCTV ในเขตเทศบาลตำบลโคหล่อ 58 จุด ครอบคลุมพื้นที่เทศบาลตำบลโคกหล่อ 
</t>
  </si>
  <si>
    <t xml:space="preserve">การบูรณาการร่วมกับระหว่าง
ท้องถิ่นกับภูมิภาค เพื่อจัดทำ และเชื่อมโยงระบบกล้องวงจรปิด (CCTV) และบ้านพักอาศัยทั่วไปของประชาชนในพื้นที่  มายังศูนย์ควบคุมและสั่งการสถานีตำรวจภูธรเมืองตรัง (CCOC) </t>
  </si>
  <si>
    <t>บูรณาการร่วมกัน
กับท้องถิ่นในการเชื่อมต่อกล้องโทรทัศน์วงจรปิดทั้งระบบ</t>
  </si>
  <si>
    <t xml:space="preserve">โครงการก่อสร้างปรับปรุงไฟฟ้าเคเบิ้ลและสายสื่อสารใต้ดิน
- ไฟฟ้าเคเบิ้ลและสายสื่อสารใต้ดิน
- ท่อสายสื่อสารใต้ดิน
</t>
  </si>
  <si>
    <t xml:space="preserve"> - สายไฟฟ้าและสายสื่อสารลงใต้ดิน เป็นระยะทาง 2.35 กิโลเมตร ถนนพิพิธภักดี จุดเริ่มต้น หน้าสถานีรถไฟ ถึงศาลหลักเมืองยะลา
 - มีภูมิทัศน์ที่สวยงามเป็นระเบียบเรียบร้อย
</t>
  </si>
  <si>
    <t>อยู่ในระหว่างขอรับการสนับสนุนงบประมาณ</t>
  </si>
  <si>
    <t>Env (1)</t>
  </si>
  <si>
    <t>Economy (1)</t>
  </si>
  <si>
    <t>Gov (1)</t>
  </si>
  <si>
    <t>Liv (4)</t>
  </si>
  <si>
    <t>โครงการระบบเทคโนโลยีเพื่อการให้บริการ Free Wifi</t>
  </si>
  <si>
    <t xml:space="preserve"> - ติดตั้ง Free WiFi ทั้งหมด 100 จุด ครอบคลุมในเขตเทศบาลนครยะลา</t>
  </si>
  <si>
    <t>กำลังวางแผนเรื่องจุดติดตั้ง</t>
  </si>
  <si>
    <t>อื่นๆ</t>
  </si>
  <si>
    <t>มีการปรับปรุงระบบการลงทะเบียนใช้ประชาชนเข้าใช้งานได้มากขึ้น และการขยายจุดกระจายสัญญาณ Free wifi ตามจุดที่จำเป็น</t>
  </si>
  <si>
    <t xml:space="preserve">โครงการ Yala Resilience City (ยะลา เมืองยืดหยุ่น ยั่งยืน) ด้วยระบบเชื่อมโยงข้อมูลระหว่างเมืองกับประชาชน
</t>
  </si>
  <si>
    <t>การเก็บรวบรวมข้อมูลที่เป็นระบบและนำข้อมูลไปใช้ในการบริหารจัดการให้เกิดประสิทธิภาพ</t>
  </si>
  <si>
    <t>1.เป็นระบบข้อมูลเชื่อมโยงข้อมูลระหว่างเมืองกับประชาชน เพื่อเป็นช่องทางในการติดต่อและให้บริการประชาชน
2.วางแผนการดำเนินการตัดสินใจทั้งในระยะสั้น ระยะยาว หรือในยามวิกฤติและนำไปสู่การทำนโยบายแบบมีส่วนร่วมกับประชาชน ซึ่งนำข้อมูลมาวิเคราะห์จาก Dashboard
การ Update ข้อมูลจะมีการ update ทุกวันทุกเดือน หรือทุกปีงบประมาณขึ้นอยู๋กับข้อมูลนั้นๆ ซึ่งข้อมูลจะถูกแบ่งออกเป็น 7 ประเภทตามนี้
- Operation
- Governance
- Population
- Living
- Economy
- Environment
- Transportation</t>
  </si>
  <si>
    <t xml:space="preserve">1.เป็นแหล่งรวมข้อมูลพื้นฐานในด้านต่าง ๆ เพื่อดูสถิติและการดำเนินการต่าง ๆ ของเทศบาลนครยะลา โดยแสดงให้ผู้บริหารเทศบาลผ่าน Mayor Dashboard และประชาชนผ่าน Citizen Dashboard </t>
  </si>
  <si>
    <t xml:space="preserve">1.ความยุ่งยากในการรวบรวมข้อมูลจากแหล่งข้อมูลที่มีจำนวนมากและข้อมูลกระจัดกระจาย ไม่เป็นระบบมาเป็นข้อมูลเพื่อใช้ในการพัฒนาระบบ
2.การเรียนรู้ทำความเข้าใจการใช้ระบบเริ่มแรกของเจ้าหน้าที่และประชาชน
</t>
  </si>
  <si>
    <t>อื่นๆ (การรวบรวมข้อมูล)</t>
  </si>
  <si>
    <t>การเริ่มให้แต่ละส่วนนงาน สำนัก/กองเริ่มเก็บรวบรวมข้อมูลอย่างเป็นระบบ โดยการเริ่มออกแบบ format ของข้อมูลนั้นๆเพื่อให้การนำข้อมูลมาใช้งานได้ง่ายขึ้นและเกิดประโยชน์</t>
  </si>
  <si>
    <t>ระบบแพล็ตฟอร์มดิจิทัลข้อมูลเมือง (CDDP)</t>
  </si>
  <si>
    <t xml:space="preserve">การเก็บข้อมูลจะมีการการเก็บข้อมูลจากการบินโดรน และการวิ่งรถ MMS และข้อมูลของเทศบาล ซึ่งข้อมูลจะถูกแบ่งออกเป็น 4 ประเภทตามนี้
- ด้านสาธารณสุขและสิ่งแวดล้อม
- ด้านสวัสดิการสังคม
- ด้านการป้องกันและบรรเทาสาธารภัย
- ด้านการบริหารจัดการเมือง
</t>
  </si>
  <si>
    <t>การสนันสนุนระบบจากบริษัท ที่มีการทำ MOU ร่วมกัน</t>
  </si>
  <si>
    <t>1.เป็นแหล่งรวมข้อมูลพื้นฐานในด้านต่าง ๆ เพื่อดูสถิติและการดำเนินการต่าง ๆ ของเทศบาลนครยะลา โดยแสดงข้อมูลให้เจ้าหน้าที่ดูผ่านระบบแพล็ตฟอร์มดิจิทัลข้อมูลเมือง (CDDP)</t>
  </si>
  <si>
    <t>12ENV_01</t>
  </si>
  <si>
    <t>โครงการ Yala Green Corridor &amp; Infrastructure</t>
  </si>
  <si>
    <t xml:space="preserve"> - คุณภาพอากาศในพื้นที่อยู่ในเกณฑ์มาตรฐาน AQI (คุณภาพอากาศดี 25-50 )
 - พื้นที่สีเขียวเพิ่มขึ้นอยู่ในระดับ 14.59 ตร.ม./ประชากร</t>
  </si>
  <si>
    <t xml:space="preserve">1. สามารถรักษาคุณภาพอากาศให้อยู่ในเกณฑ์มาตรฐาน AQI ในระดับดีมาก
- ปี พ.ศ.2564 ค่าเฉลี่ย AQI 
อยู่ที่ 23
- ปี พ.ศ.2565 ค่าเฉลี่ย AQI       อยู่ที่ 25
- ปี พ.ศ.2566 ค่าเฉลี่ย AQI       อยู่ที่ 20
2. คุณภาพชีวิตของประชาชนดีขึ้น
3. พื้นที่สีเขียวเพิ่มขึ้นอยู่ในระดับ 15.95 ตร.ม./ประชากร
</t>
  </si>
  <si>
    <t xml:space="preserve">1. ระบบติดตามต้นไม้ QR Code จำนวน 584.83 ไร่ ดำเนินการไปแล้ว 462.01 คิดเป็น 79% ของพื้นที่ทั้งหมด
2. เพิ่มพื้นที่สีเขียวในพื้นที่ 16.00 ตร.ม./ประชากร  </t>
  </si>
  <si>
    <t xml:space="preserve">1. บุคลากรมีไม่เพียงพอในการดำเนินการตามโครงการ
2. อุปกรณ์เครื่องมือมีไม่เพียพอในการดำเนินการตามโครงการ   </t>
  </si>
  <si>
    <t>1. สร้างการมีส่วนร่วมของประชาชน ชุมชน และโรงเรียนในพื้นที่</t>
  </si>
  <si>
    <t>12ECO_01</t>
  </si>
  <si>
    <t>โครงการหลาดยะลา (Yala Market)</t>
  </si>
  <si>
    <t xml:space="preserve"> - ร้านค้าและผู้ให้บริการทุกร้านที่เข้าร่วมโครงการมีรายได้เพิ่มขึ้นจำนวนร้อยละ 10 ต่อเดือน/ร้านค้าจำนวน
 - ร้านค้าและผู้ให้บริการเข้าร่วมโครงการร้อยละ 60 ของจำนวนร้านค้าในพื้นที</t>
  </si>
  <si>
    <t>1. ระบบตลาดออนไลน์ "หลาดยะลา (Yala Market) 1 ระบบ</t>
  </si>
  <si>
    <t xml:space="preserve">1. สามารถกระตุ้นเศรษฐกิจให้เกิดการหมุนเวียนของเม็ดเงิน เกิดการจับจ่ายใช้สอย และเกิดการจ้างงานในชุมชน  
      โดยมียอดเงินหมุนเวียนในระบบ ตั้งแต่เริ่มโครงการ เป็นเงินทั้งสิ้น 35,316,203.32.-บาท รายละเอียด ดังนี้
- ปีงบประมาณ พ.ศ.2564 (16 ก.พ.-ก.ย.64) เป็นเงิน 6,120,758.60.-บาท
- ปีงบประมาณ พ.ศ.2565 เป็นเงิน 16,239,506.-บาท
- ปีงบประมาณ พ.ศ.2566 เป็นเงิน 12,955,938.72 บาท
2. ร้านค้าและผู้ให้บริการที่เข้าร่วมโครงการ จำนวน 1,588 ร้าน จากจำนวนร้านค้าในพื้นที่ จำนวน 2,024 ร้าน
คิดเป็นร้อยละ 78.46 ของจำนวนร้านค้าในพื้นที่
</t>
  </si>
  <si>
    <t>1. ผู้ประกอบการค้าและผู้ให้บริการไม่มีความเข้าใจในระบบตลาดออนไลน์
2.จำนวนออเดอร์ ลดลง เนื่องจากการสั่งสินค้ามีค่าบริการ 15% ต่อครั้งเมื่อสั่งผ่านระบบหลายยะลา
3.ร้านค้ามีจำนวนน้อยลง เนื่องจากสถานการณ์โควิด 19 ได้คลี่คลายลง 
ส่งผลให้ประชาชนสามารถออกไปจับจ่ายได้เองโดยไม่ต้องสั่งผ่านระบบหลาดยะลา</t>
  </si>
  <si>
    <t>1. จัดอบรมให้แก่ผู้ประกอบการค้าและผู้ให้บริการในการใช้งานระบบ Marketplace และระบบ Delivery</t>
  </si>
  <si>
    <t>ตัวชี้วัดอาจจะยังไม่เป็นไปตามเป้าทั้งหมด เนื่องจาก :: 
รายได้ร้านค้าส่วนใหญ่ยังไม่ได้เป็นไปตามเป้าเนื่องจากสภาวะเศรษฐกิจ และด้วยคู่แข่งจากแพล็ตฟอร์มอื่นๆในท้องตลาด ประกอบกับในภายหลังที่มีมาตรการในการเก็บค่าส่งจากร้านค้าทำให้ร้านมีการปรับขึ้นราคาสิ้นค้าซึ่งอาจจะมีผลต่ยอดการขายที่ลดลงบ้าง
- จำนวนออเดอร์ ลดลง เนื่องจากการสั่งสินค้ามีค่าบริการ 15% ต่อครั้งเมื่อสั่งผ่านระบบหลายยะลา
- ร้านค้ามีจำนวนน้อยลง เนื่องจากสถานการณ์โควิด 19 ได้คลี่คลายลง 
ส่งผลให้ประชาชนสามารถออกไปจับจ่ายได้เองโดยไม่ต้องสั่งผ่านระบบหลาดยะลา</t>
  </si>
  <si>
    <t>12GOV_01</t>
  </si>
  <si>
    <t>โครงการพัฒนา Yala Mobile Application</t>
  </si>
  <si>
    <t xml:space="preserve"> - ประชาชนไม่น้อยกว่าร้อยละ 30 ที่อาศัยอยู่ในพื้นที่เทศบาลนครยะลาสามารถใช้ Yala Mobile Application
 - ประชาชนได้รับข่าวสารและบริการของรัฐได้เร็วขึ้น</t>
  </si>
  <si>
    <t>1. ระบบ Yala Mobile Application 1 ระบบ</t>
  </si>
  <si>
    <r>
      <t xml:space="preserve">1. มีช่องทางการให้บริการประชาชนที่สะดวก รวดเร็ว และทันสมัย เพิ่มขึ้น
2. ประชาชนได้รับข้อมูลข่าวสารที่รวดเร็ว
3. สามารถนำข้อมูลจากประชาชนไปวางแผนการพัฒนาและบริหารงานของเทศบาลได้อย่างมีประสิทธิภาพ และตรงตามความต้องการของประชาชน
4. ยกระดับคุณภาพชีวิตของประชาชนในพื้นที่  
</t>
    </r>
    <r>
      <rPr>
        <sz val="14"/>
        <rFont val="Sarabun"/>
      </rPr>
      <t>5.มีผู้ใช้งานประมาณ 250 คิดเป็นร้อยละ 0.5 ของประชากรเทศบาลนครยะลา</t>
    </r>
  </si>
  <si>
    <t>1. ประชาชนยังไม่เข้าใจในการใช้งาน Yala Moblie Application</t>
  </si>
  <si>
    <t>1. เพิ่มช่องทางการประชาสัมพันธ์ให้ครอบคลุมภายในพื้นที่ เช่น สื่อโซเชียลมีเดียของเทศบาล หรือประสานผู้ช่วยชุมชน พร้อมทั้งแนะนำวิธีการเข้าใช้งาน Yala Mobile Application ให้แก่ประชาชน</t>
  </si>
  <si>
    <t>ตัวชี้วัดอาจจะยังไม่เป็นไปตามเป้าทั้งหมด เนื่องจาก :: 
ระบบมีการพัฒนาปรับปรุงในบางฟังก์ชั่นที่ยังไม่พร้อมใช้งาน จึงยังไม่ได้มีการประชาสัมพันธ์การใช้งานอย่างเต็มที่ ทำให้มีผลต่อยอดการใช้งาน Mobile App ที่ยังมีจำนวนไม่มาก</t>
  </si>
  <si>
    <t>12LIV_01</t>
  </si>
  <si>
    <t>โครงการระบบรักษาความปลอดภัยตลาดรถไฟ</t>
  </si>
  <si>
    <t xml:space="preserve"> - ลดปัญหาอาชญากรรมปัญหายาเสพติดและเหตุความไม่สงบ
 - สร้างความมั่นใจในระบบการดูแลความปลอดภัยในชีวิตและทรัพย์สินให้กับประชาชนในพื้นที</t>
  </si>
  <si>
    <t xml:space="preserve">1. สามารถเพิ่มความปลอดภัยของประชาชนด้วยระบบตรวจจับ อัตลักษณ์บุคคล จดจำใบหน้าด้วยระบบ AI ระบบกล้องอ่านป้ายทะเบียน ทำให้ตรวจจับผู้ที่ทำผิดกฎหมายได้ง่ายขึ้น ในปีงบประมาณ พ.ศ.2566 มีการขอดูกล้องวงจรปิดเกี่ยวกับความมั่นคง จำนวน 5 ครั้ง และเรื่องเกี่ยวกับอาชญากรรมและทรัพย์สิน จำนวน 4 ครั้ง
2. ทำให้ตลาดรถไฟกลายเป็นศูนย์กลางในการกระจายสินค้า เป็นการกระตุ้นเศรษฐกิจในจังหวัดยะลาและพื้นที่ใกล้เคียง
</t>
  </si>
  <si>
    <t>1. ระบบรักษาความปลอดภัยตลาดรถไฟ 1 ระบบ ในพื้นที่ตลาดรถไฟ</t>
  </si>
  <si>
    <t>1. การติดตั้งเสาเหล็กและอุปกรณ์ต่าง ๆ กีดขวางหน้าร้านค้า</t>
  </si>
  <si>
    <t>1. ชี้แจงทำความเข้าใจกับผู้ประกอบการร้านค้า</t>
  </si>
  <si>
    <t>12LIV_02</t>
  </si>
  <si>
    <t>โครงการระบบเสาไฟอัจฉริยะ (Smart Pole)</t>
  </si>
  <si>
    <t xml:space="preserve"> - ลดพื้นที่เสี่ยงการเกิดอาชญากรรมที่ถนนสิโรรสระยะ 2.4 กิโลเมตร
 - สามารถเชื่อมโยงเข้ากับระบบช่วยเหลือฉุกเฉินอัจฉริยะ
 - เก็บข้อมูลคาดการณ์ความหนาแน่นอัตโนมัติวิเคราะห์ช่วงเวลาปล่อยสัญญาณไฟจราจรให้สัมพันธ์กัน
  - ส่งเสริมสุขภาพที่ดีของประชาชน</t>
  </si>
  <si>
    <t>12LIV_03</t>
  </si>
  <si>
    <t>โครงการก่อสร้างปรับปรุงไฟฟ้าเคเบิ้ลและสายสื่อสารใต้ดิน
- ไฟฟ้าเคเบิ้ลและสายสื่อสารใต้ดิน
- ท่อสายสื่อสารใต้ดิน
หมายเหตุ : โครงสร้างพื้นฐานและการปรับภูมิทัศน์</t>
  </si>
  <si>
    <t xml:space="preserve"> - สายไฟฟ้าและสายสื่อสารลงใต้ดิน เป็นระยะทาง 4.3 กิโลเมตร
 - มีภูมิทัศน์ที่สวยงามเป็นระเบียบเรียบร้อย</t>
  </si>
  <si>
    <t>1.บ้านเมืองเป็นระเบียบเรียบร้อย
2.รองรับสายสื่อสารที่จะเพิ่มมากขึ้นในอนาคต
3.ดำเนินการสายไฟฟ้าและสายสื่อสารลงใต้ดิน เป็นระยะทาง 4.3 กิโลเมตร</t>
  </si>
  <si>
    <t xml:space="preserve">รูปแบบร่วมทุน ระหว่างเทศบาลนครยะลา กับการไฟฟ้าส่วนภูมิภาค
</t>
  </si>
  <si>
    <t>สายไฟฟ้าและสายสื่อสารลงใต้ดิน เป็นระยะทาง 4.3 กิโลเมตร</t>
  </si>
  <si>
    <t>คนในบริเวณพื้นที่อสร้างและพื้นที่ใกล้เคียงได้รับผลกระทบด้ายการจราจรที่ไม่สะดวกและอาจส่งเสียงดังและมีฝุ่นรบกวนในเวลาการทำงาน</t>
  </si>
  <si>
    <t>การจราจรที่ไม่สะดวกในพื้นที่ดำเนินงาน</t>
  </si>
  <si>
    <t>การแจ้งข่าวประชาสัมพันธ์ให้คนในพื้นที่ทราบล่วงหน้าถึงช่วงในการดำเนินงานลี่ยงเส้นทาง และการวางแผนทำงานให้ใช้เวลาที่เหมาะสมและเร่งการทำงานเพื่อให้เสร็จโดยไว</t>
  </si>
  <si>
    <t>12LIV_04</t>
  </si>
  <si>
    <t>โครงการระบบเทคโนโลยีเพื่อการบริหารและติดตามควบคุม
เฝ้าระวังโรคโควิด๑๙
- ให้บริการ Free Wifi</t>
  </si>
  <si>
    <t xml:space="preserve"> - ร้อยละ 30 ของประชาชนในเขตเทศบาลนครยะลาเข้าถึงข่าวสารและบริการเกี่ยวกับโควิด 19 ผ่าน Line Official Account
 - เจ้าหน้าที่บริหารจัดการข้อมูลการลงทะเบียนต่างๆ ของประชนชนบน Line Official Account ได้รวดเร็วขึ้น
 - ติดตั้ง Free WiFi ทั้งหมด 83 จุด ครอบคลุมในเขตเทศบาลนครยะลา</t>
  </si>
  <si>
    <r>
      <t>1.ช่วยให้ประชาชนเข้าถึงบริการอินเตอร์เน็ต
2.ช่วยให้ประชาชนเข้าถึงข้อมูลข่าวสารจากที่ไหนก็ได้
3..ให้บริการฟรีไวไฟจำนวน 48 จุดRouter (83 AP)
4.จำนวนสมาชิกในระบบ Line Official Account 39,383 คน</t>
    </r>
    <r>
      <rPr>
        <sz val="14"/>
        <color rgb="FFFF0000"/>
        <rFont val="Sarabun"/>
      </rPr>
      <t xml:space="preserve"> (คิดเป็นร้อยละ 30?)</t>
    </r>
  </si>
  <si>
    <t xml:space="preserve">1.ให้บริการฟรีไวไฟจำนวน 48 จุดRouter (83 AP)
</t>
  </si>
  <si>
    <t>1.ช่วยให้ประชาชนเข้าถึงบริการอินเตอร์เน็ต
2.ช่วยให้ประชาชนเข้าถึงข้อมูลข่าวสารจากที่ไหนก็ได้
3..ให้บริการฟรีไวไฟจำนวน 48 จุดRouter (83 AP)
4.จำนวนสมาชิกในระบบ Line Official Account 39,383 คน</t>
  </si>
  <si>
    <t>การลงทะเบียนเข้าใช้งานยาก และขยายจุดการกระจายสัญญาณให้เพิ่มมากขึ้น</t>
  </si>
  <si>
    <t>เทศบาลนครนครสวรรค์</t>
  </si>
  <si>
    <t xml:space="preserve">Economy </t>
  </si>
  <si>
    <t>Gov (3)</t>
  </si>
  <si>
    <t>Liv (3)</t>
  </si>
  <si>
    <t xml:space="preserve">                                                                                                                                                                                                                                                                       </t>
  </si>
  <si>
    <t>LIV02 ไม่มี</t>
  </si>
  <si>
    <t>15ENV_01</t>
  </si>
  <si>
    <t>โครงการจัดเก็บขยะอัจฉริยะเทศบาลนครนครสวรรค์</t>
  </si>
  <si>
    <t xml:space="preserve"> - สามารถลดวงรอบการเก็บขยะลงได้ร้อยละ 60
 - ลดปริมาณขยะไม่คัดแยกประเภทลงร้อยละ 60 สำหรับการนำไปทำเป็นขยะ
เชื้อเพลิง 
 - สามารถลดจำนวนขยะเข้าสู่บ่อขยะแบบฝังกลบลงร้อยละ 70</t>
  </si>
  <si>
    <t>ระยะต้น: ภาครัฐเป็นผู้ลงทุน
ระยะกลาง: เอกชนร่วมลงทุนผ่าน PPP (ในส่วนของการคัดแยกขยะรีไซเคิล และกิจกรรมรับซื้อขยะรีไซเคิล)
ระยะยาว: เงินทุนหมุนเวียนจากโครงการและกิจกรรม</t>
  </si>
  <si>
    <t>1.สำรวจพื้นที่นำร่อง
2.ออกแบบระบบ
3.ประชุมผู้บริหารและคณะทำงาน
4.หาแนวทางในการนำขยะรีไซเคิลมาคัดแยกและส่งต่อให้โรงงาน RDF
5.หาข้อมูลพื้นฐานทั้งด้านกำลังคน ยานพาหนะ ผู้ดูแลระบบ</t>
  </si>
  <si>
    <t>ปัจจุบันรวบรวมข้อมูลและนำเสนอแนวทางกับผู้บริหารเรียบร้อย</t>
  </si>
  <si>
    <t>1.งบประมาณไม่เพียงพอ
2.พื้นที่ในการเชื่อมต่อเน็ตเวิร์ค Architecture Software
3.รูปแบบของการจัดเก็บขยะ
4.ขยะจากแหล่งอื่นที่ใช้พื้นที่ร่วมกับเทศบาลนครนครสวรรค์</t>
  </si>
  <si>
    <t xml:space="preserve">1.เนื่องจากมีงบประมาณค่อนข้างสูง จึงต้องมีการทำเป็นระยะ (phase)
2.จัดแนวทางบริหารจัดการการเก็บขยะรูปแบบใหม่ให้สอดคล้องกับระบบ
3.ปรับปรุงบุคลากรให้สอดคล้องกับการทำงาน </t>
  </si>
  <si>
    <t>15ENE_01</t>
  </si>
  <si>
    <t>โครงการพลังงานฉลาดใช้บริเวณสวนสาธารณะ</t>
  </si>
  <si>
    <t xml:space="preserve"> -  สามารถลดปริมาณการปล่อย GHG ได้ร้อยละ 10 ต่อปี
 - ลดค่าใช้จ่ายไฟฟ้าในพื้นที่สาธารณะได้อย่างน้อยร้อยละ 30</t>
  </si>
  <si>
    <t>ภาครัฐเป็นผู้ลงทุน (ขอรับการสนับสนุนจากการไฟฟ้าส่วนภูมิภาค/บริษัท ปตท. จำกัด (มหาชน)</t>
  </si>
  <si>
    <t>1.สำรวจพื้นที่การเปลี่ยนเครื่องปรับอากาศและหลอดไฟประหยัดพลังงาน
2.สำรวจและออกแบบจุดติดตั้ง solar floating บริเวณคลองญวนชวนรักษ์
3.สำรวจและออกแบบ solar rooftop บริเวณสำนักการประปา
4.สำรวจการปรับเปลี่ยน air blower บริเวณโรงบำบัดน้ำเสีย
5.เปลี่ยนมอเตอร์เครื่องผลิตน้ำประปา สำนักการประปา</t>
  </si>
  <si>
    <t>ดำเนินการแล้ว</t>
  </si>
  <si>
    <t>ระเบียบวิธีการดำเนินงานและวิธีการจัดซื้อจัดจ้าง จำเป็นต้องให้อัยการสูงสุดเป็นผู้ตรวจสอบ</t>
  </si>
  <si>
    <t>1.ทำหนังสือไปยังอัยการสูงสุด
2.ทำหนังสือหารือไปยังกรมบัญชีกลาง</t>
  </si>
  <si>
    <t>15GOV_01</t>
  </si>
  <si>
    <t>โครงการจัดทำ NSM Smart Application เพื่อการบริการประชาชน</t>
  </si>
  <si>
    <t xml:space="preserve"> - ประชาชนได้รับการแจ้งเตือนก่อนการเกิดภัยพิบัติร้อยละ 80 เพื่อ
เตรียมพร้อมรับมือตามคำแนะนำของเทศบาลฯ
 - ประชาชนสามารถเข้าถึงข้อมูลของเทศบาลฯได้มากขึ้น 80%
 - เพิ่มความรวดเร็วในการบริการประชาชน อันเนื่องมาจากการยกระดับประ
สิทธิภาพการดำเนินการในกระบวนการให้บริการภาครัฐ 90%
 - ประชาชนสามารถติดตามบริการขอใบอนุญาตได้ไม่น้อยกว่าร้อยละ 90%
 - ประชาชนลดภาระและความเสี่ยงในการเดินทางมาติดต่อกับเทศบาลฯ ๑๐๐%</t>
  </si>
  <si>
    <t>อยู่ระหว่างการกำหนดราคากลางในการจัดซื้อ</t>
  </si>
  <si>
    <t>รอนายกฯ อนุมัติเพื่อดำเนินการต่อ</t>
  </si>
  <si>
    <t>แก้ไขเอกสาร 2 รอบ เลยทำให้เกิดความล่าช้า</t>
  </si>
  <si>
    <t>บริษัทที่ประสานงานด้วย ไม่เข้าใจในตัวเอกสารโครงการ</t>
  </si>
  <si>
    <t>ประสานงานใหม่ให้เข้าใจ</t>
  </si>
  <si>
    <t>15GOV_03</t>
  </si>
  <si>
    <t>โครงการจัดทำระบบบริหารโรงเรียนอัจฉริยะ (NSM Smart education)</t>
  </si>
  <si>
    <t xml:space="preserve"> - สามารถจัดเก็บข้อมูลครู และนักเรียนครอบคลุมโรงเรียนทั้ง ๙ แห่งของ
เทศบาลนคนครสวรรค์ 
 - ขยายการดูแลด้านการศึกษาให้กับกลุ่มนักเรียนที่มีความเปราะบางทาง
สังคมได้เพิ่มขึ้นร้อยละ 50</t>
  </si>
  <si>
    <t>1. เทศบาลนครนครสวรรค์
2. ขอทุนสนับสนุนหน่วยงานที่เกี่ยวข้อง</t>
  </si>
  <si>
    <t>อยู่ระหว่างการอบรมบุคลากรทางโรงเรียน จำนวน 9 แห่ง</t>
  </si>
  <si>
    <t>คาดว่าจะใช้ได้ในเดือน ธันวาคม 2566</t>
  </si>
  <si>
    <t>15LIV_01</t>
  </si>
  <si>
    <t>การเฝ้าระวังและเตือนภัยสภาพอากาศ</t>
  </si>
  <si>
    <t xml:space="preserve"> - ประชาชนในเขตเทศบาลนครนครสวรรค์ร้อยละ 70 ของประชากรทั้งหมดมี
พฤติกรรมการป้องกันฝุ่นละอองจากการแจ้งเตือนสภาพอากาศ
 - อัตราการป่วยโรคทางเดินหายใจของประชากรในพื้นที่ลดลงร้อยละ 30</t>
  </si>
  <si>
    <t>15LIV_03</t>
  </si>
  <si>
    <t>โครงการ NSM Smart Safety Zone</t>
  </si>
  <si>
    <t xml:space="preserve"> - อสม. สามารถเข้าถึงประชากรเปราะบางในชุมชนได้ร้อยละ 80 ของประชากร
เปราะบางทั้งหมด 
 - ประชากรกลุ่มเปราะบางได้รับความช่วยเหลือทันทีที่ต้องการร้อยละ 100</t>
  </si>
  <si>
    <t>เป็นไปตามแผนเทศบาล และตำรวจสามารถใช้งานได้อย่างมีประสิทธิภาพ</t>
  </si>
  <si>
    <t>1.ดำเนินการติดตั้งกล้อง Ai เพื่อตรวจจับทะเบียนรถ License Plate Record ignition 
2.ดำเนินการระบบตรวจจับใบหน้าบริเวณอุทยานสวรรค์
3.ติดตั้งเสา SOS จำนวน12 ต้น
4.เชื่อมโยงระบบไปยังสถานีตำรวจภูธรทั้ง 3 แห่ง
5.ติดตั้งกล้องเพิ่มเติมจำนวน 168 ตัว</t>
  </si>
  <si>
    <t>เจ้าหน้าที่ตำรวจไม่สามารถดำเนินการปรับผู้กระทำความผิดได้ เนื่องจากติดขัดเรื่องระเบียบ</t>
  </si>
  <si>
    <t>1.ต้องมีการ update ฐานข้อมูลด้านการจราจรกับสถานีตำรวจ
2.ทำความเข้าใจกับหน่วยงานเรื่องแนวทางการจับปรับ ผู้กระทำผิดกฎหมายจราจร</t>
  </si>
  <si>
    <t xml:space="preserve">Smart Living
</t>
  </si>
  <si>
    <t>15LIV_04</t>
  </si>
  <si>
    <t>โครงการแอปพลิเคชั่น NSM Smart Health</t>
  </si>
  <si>
    <t xml:space="preserve">เทศบาลนครนครสวรรค์
</t>
  </si>
  <si>
    <t>ไม่มีงบประมาณ เลยชะลอโครงการไว้ก่อน</t>
  </si>
  <si>
    <t>เรื่องงบประมาณ</t>
  </si>
  <si>
    <t>รองบประมาณ</t>
  </si>
  <si>
    <t xml:space="preserve"> 27 ส.ค. 65</t>
  </si>
  <si>
    <t xml:space="preserve"> 27 ส.ค. 67</t>
  </si>
  <si>
    <t>ตัวชี้วัด
ที่ได้รับอนุมติ</t>
  </si>
  <si>
    <t>ความก้าวหน้า (%)
ณ เดือน ก.ย. 66</t>
  </si>
  <si>
    <t>Env (2)</t>
  </si>
  <si>
    <t>Energy (2)</t>
  </si>
  <si>
    <t>Economy (2)</t>
  </si>
  <si>
    <t>People (3)</t>
  </si>
  <si>
    <t>ปริมาณขยะมูลฝอยที่เก็บได้และคงค้างในแต่ละช่วงเวลาที่ได้ทำการจัดเก็บ เพื่อใช้ในการวางแผนการจัดเก็บให้เกิดความเหมาะสม</t>
  </si>
  <si>
    <t xml:space="preserve"> - ปริมาณขยะมูลฝอยที่จัดเก็บต่อวัน (ตัน)
 - ปริมาณขยะตกค้างต่อวัน (ตัน)</t>
  </si>
  <si>
    <t>1. ระบบริหารจัดการข้อมูลเมือง
3. ระบบสารสนเทศภูมิศาสตร์สำหรับการวิเคราะห์ข้อมูลเชิงพื้นที่</t>
  </si>
  <si>
    <t>เทศบาลนครพิษณุโลก
(2,098,900/ปี 2567)
จังหวัดพิษณุโลก
(2,669,200/ปี 2569)</t>
  </si>
  <si>
    <t>ระหว่างดำเนินการ</t>
  </si>
  <si>
    <t>1. จัดจ้างบริษัทเอกชนจัดทำและพัฒนาระบบข้อมูล CDP (2,098,900.-)
2. จัดจ้างบริษัทเอกชนจัดทำระบบสารสนเทศภูมิศาสตร์สำหรับวิเคราะห์ข้อมูลเชิงพื้นที่ (GIS) (2,669,200.-)</t>
  </si>
  <si>
    <t>1. ระบบวิเคราะห์และบริหารจัดการข้อมูลจาก Social media
2. ระบบแพลตฟอร์มศูนย์รวบรวมข้อมูลบริหารจัดการเมือง IOC Platform
3. ระบบสารสนเทศภูมิศาสตร์สำหรับการวิเคราะห์ข้อมูลเชิงพื้นที่</t>
  </si>
  <si>
    <t xml:space="preserve">ขาดบุคลากรในการปฏิบัติงานด้าน CDP โดยเฉพาะ/การใช้เทคโนโลยีสารสนเทศ </t>
  </si>
  <si>
    <t>ขาดแคลนบุคลากรและปัญหาการใช้เทคโนโลยี</t>
  </si>
  <si>
    <t>สรรหาบุคลากรที่มีความ สามารถด้านเทคโนโลยี/อบรมเจ้าหน้าที่เพิ่มเติม</t>
  </si>
  <si>
    <t>ปริมาณขยะอินทรีย์ที่คัดแยกแล้วจากครัวเรือน</t>
  </si>
  <si>
    <t xml:space="preserve"> - ปริมาณขยะอินทรีย์ถูกคัดแยกทำปุ๋ย (ตัน)</t>
  </si>
  <si>
    <t>ข้อมูลองค์ความรู้เกี่ยวกับการหมักปุ๋ยจากขยะอินทรีย์</t>
  </si>
  <si>
    <t xml:space="preserve"> - ศูนย์เรียนรู้การจัดการขยะอินทรีย์</t>
  </si>
  <si>
    <t>ปริมาณความเข้มข้นในการแพร่กระจายฝุ่น PM 
2.5 เกินมาตรฐานคุณภาพอากาศทุกชนิด</t>
  </si>
  <si>
    <t xml:space="preserve">  - จำนวนวันที่คุณภาพอากาศในขตพื้นที่เทศบาลนครพิษณุโลกเกินค่ามาตรฐาน
</t>
  </si>
  <si>
    <t>วิเคราะห์ความหนาแน่นของปริมาณการจราจรที่มีอิทธิพลต่อการจราจรฝุ่นที่มีขนาดเล็กกว่า 2.5 ไมครอน (PM 2.5)</t>
  </si>
  <si>
    <t xml:space="preserve">  - ความหนาแน่นของปริมาณการจราจรในเขตเทศบาลนครพิษณุโลกตามช่วงเวลา</t>
  </si>
  <si>
    <t>วิเคราะห์ชุมชนที่มีอากาศดีจนถึงอากาศแย่ เพื่อปรับปรุงคุณภาพและแก้ไขปัญหาเบื้องต้น</t>
  </si>
  <si>
    <t xml:space="preserve"> - คุณภาพอากาศชุมชนในเขตพื้นที่เทศบาลนครพิษณุโลก</t>
  </si>
  <si>
    <t>วิเคราะห์และหยุดยั้งปัญหามลพิษ เช่น การเผาขยะในที่โล่ง การเผาผลิตภัณฑ์ทางการเกษตร และการหาจุด hotspot ภายในเขตเทศบาล</t>
  </si>
  <si>
    <t xml:space="preserve"> - พื้นที่การเผาขยะในที่โล่ง และการเผาผลิตภัณฑ์ทางการเกษตร</t>
  </si>
  <si>
    <t>มีฐานข้อมูลทะเบียนต้นไม้เพิ่มขึ้นในเขตเทศบาลนครพิษณุโลก ไม่น้อยกว่าร้อยละ 50 ของพื้นที่หรือมากที่สุดเท่าที่ดำเนินการได้</t>
  </si>
  <si>
    <t xml:space="preserve"> - ฐานข้อมูลทะเบียนต้นไม้ในเขตเทศบาลนครพิษณุโลกรายปี</t>
  </si>
  <si>
    <t>ปริมาณพลังงานไฟฟ้าที่เทศบาลผลิตได้ เพื่อนำข้อมูลมาใช้ในการวางแผนบริหารจัดการด้านพลังงานและงบประมาณสำหรับสาธารณูปโภคของเทศบาล</t>
  </si>
  <si>
    <t xml:space="preserve">  - ปริมาณพลังงานไฟฟ้าที่เทศบาลผลิตได้ต่อปี</t>
  </si>
  <si>
    <t>ปริมาณพลังงานไฟฟ้าที่เทศบาลใช้จากการไฟฟ้าส่วนภูมิภาคเพื่อใช้ในการวางแผนบริหารจัดการด้านพลังงานและงบประมาณของเทศบาล</t>
  </si>
  <si>
    <t xml:space="preserve">  - ปริมาณพลังงานไฟฟ้าที่เทศบาลใช้จากการไฟฟ้าส่วนภูมิภาคต่อเดือน และต่อปี</t>
  </si>
  <si>
    <t>ปริมาณกระแสไฟฟ้าที่ผลิตได้ในแต่ละช่วงเวลาของวัน สัปดาห์ เดือน และปี เพื่อใช้ใน การวิเคราะห์ด้านภูมิศาสตร์ การผลิตพลังงาน และฤดูกาล</t>
  </si>
  <si>
    <t xml:space="preserve"> - ปริมาณกระแสไฟฟ้าที่ผลิตได้ในแต่ละช่วงเวลาของวัน สัปดาห์ เดือน และปี</t>
  </si>
  <si>
    <t>ปริมาณการใช้ไฟฟ้าครัวเรือนในเขตเทศบาล</t>
  </si>
  <si>
    <t xml:space="preserve">  - ปริมาณการใช้ไฟฟ้าครัวเรือนในเขตเทศบาล</t>
  </si>
  <si>
    <t>ปริมาณการใช้ไฟฟ้าภายในสำนักงานเทศบาล</t>
  </si>
  <si>
    <t xml:space="preserve"> - ปริมาณการใช้ไฟฟ้าภายในสำนักงานเทศบาลต่อเดือน และต่อปี</t>
  </si>
  <si>
    <t>ข้อมูลการบำรุงรักษาระบบพลังงานแสงอาทิตย์ เพื่อใช้วิเคราะห์ด้านเศรษฐศาสตร์</t>
  </si>
  <si>
    <t xml:space="preserve"> - ค่าใช้จ่ายในการบำรุงรักษาระบบพลังงานแสงอาทิตย์</t>
  </si>
  <si>
    <t>ข้อมูลรายได้ต่อหัวประชากรที่อาศัยอยู่ในเขตเทศบาล</t>
  </si>
  <si>
    <t xml:space="preserve"> - รายได้ต่อหัวประชากรที่อาศัยอยู่ในเขตเทศบาล</t>
  </si>
  <si>
    <t>ข้อมูลรายได้ครัวเรือนในเขตเทศบาล</t>
  </si>
  <si>
    <t xml:space="preserve"> - รายได้ครัวเรือนในเขตเทศบาล</t>
  </si>
  <si>
    <t>จำนวนร้านค้า ร้านอาหาร ในเขตเทศบาล</t>
  </si>
  <si>
    <t xml:space="preserve"> - จำนวนร้านค้า ร้านอาหารในเขตเทศบาล</t>
  </si>
  <si>
    <t>จำนวนที่พักทุกประเภทในเขตเทศบาล</t>
  </si>
  <si>
    <t xml:space="preserve"> - จำนวนที่พักทุกประเภทในเขตเทศบาล</t>
  </si>
  <si>
    <t>ข้อมูลเส้นทางการท่องเที่ยวเชิงวัฒนธรรมในเขตเทศบาล</t>
  </si>
  <si>
    <t xml:space="preserve"> - เส้นทางการท่องเที่ยวเชิงวัฒนธรรมในเขตเทศบาล</t>
  </si>
  <si>
    <t>ข้อมูลองค์ความรู้เกี่ยวกับการทำระบบดิจิทัล เพื่อการท่องเที่ยวอัจฉริยะ</t>
  </si>
  <si>
    <t xml:space="preserve"> - องค์ความรู้ระบบดิจิทัลเพื่อการท่องเที่ยวอัจฉริยะ</t>
  </si>
  <si>
    <t>จำนวนผู้ระดมทุนเพื่อสนับสนุนธุรกิจในเทศบาล</t>
  </si>
  <si>
    <t xml:space="preserve"> - ผู้ระดมทุนสนับสนุนธุรกิจในเทศบาล</t>
  </si>
  <si>
    <t>ปริมาณการผลิตน้ำประปาต่อวันที่สามารถแจ้ง ผ่านทาง Application Smart Prapa</t>
  </si>
  <si>
    <t xml:space="preserve">  - ปริมาณการผลิตน้ำประปาต่อวัน</t>
  </si>
  <si>
    <t>จำนวนผู้ใช้บริการน้ำประปา ทั้งในเขต และ นอกเขตเทศบาลนครพิษณุโลก</t>
  </si>
  <si>
    <t xml:space="preserve"> - จำนวนผู้ใช้บริการน้ำประปา ทั้งในเขต และ นอกเขตเทศบาลนครพิษณุโลก</t>
  </si>
  <si>
    <t>จำนวนผู้ใช้บริการน้ำประปาที่สามารถใช้ Application Smart Prapa</t>
  </si>
  <si>
    <t xml:space="preserve">  - จำนวนผู้ใช้ Application Smart Prapa</t>
  </si>
  <si>
    <t>ข้อมูลอัตราค่าใช้บริการน้ำประปาของเทศบาล</t>
  </si>
  <si>
    <t xml:space="preserve"> - อัตราค่าใช้บริการน้ำประปาของเทศบาล</t>
  </si>
  <si>
    <t>ข้อมูลการบำรุงรักษาระบบการผลิตและการให้บริการน้ำประปาของเทศบาล</t>
  </si>
  <si>
    <t xml:space="preserve"> - ค่าใช้จ่ายในการบำรุงรักษาระบบการผลิตน้ำประปา</t>
  </si>
  <si>
    <t>เพิ่มความโปร่งใส ถูกต้อง และตรวจสอบได้จาก การนำเทคโนโลยี Blockchain มาใช้</t>
  </si>
  <si>
    <t xml:space="preserve"> - การใช้เทคโนโลยี Blockchain</t>
  </si>
  <si>
    <t>ข้อมูลปริมาณ และความหนาแน่นของการจราจร ในเขตเทศบาล</t>
  </si>
  <si>
    <t xml:space="preserve"> - ปริมาณ และความหนาแน่นของการจราจร ในเขตเทศบาล</t>
  </si>
  <si>
    <t>จำนวนอาคารจอดรถ หรือถนนสาธารณะที่ สามารถจัดเป็นที่จอดรถ</t>
  </si>
  <si>
    <t xml:space="preserve"> - จำนวนอาคารจอดรถ หรือถนนสาธารณะที่ สามารถจัดเป็นที่จอดรถ</t>
  </si>
  <si>
    <t>จำนวนที่จอดรถในพื้นที่ตลาดของเทศบาลทุกแห่ง</t>
  </si>
  <si>
    <t xml:space="preserve"> - จำนวนที่จอดรถในพื้นที่ตลาดของเทศบาลทุกแห่ง</t>
  </si>
  <si>
    <t>ข้อมูลองค์ความรู้เกี่ยวกับการทำ application ที่จอดรถอัจฉริยะ</t>
  </si>
  <si>
    <t xml:space="preserve"> - องค์ความรู้เกี่ยวกับการทำ application ที่จอดรถอัจฉริยะ</t>
  </si>
  <si>
    <t>ตรวจจับระดับจราจรในเมืองอย่าง real - time</t>
  </si>
  <si>
    <t xml:space="preserve"> - ตรวจจับระดับจราจรในเมืองอย่าง real - time</t>
  </si>
  <si>
    <t>จำนวนข้าราชการและบุคลากรภาครัฐในเขต เทศบาล</t>
  </si>
  <si>
    <t xml:space="preserve"> - จำนวนข้าราชการและบุคลากรภาครัฐในเขต เทศบาล</t>
  </si>
  <si>
    <t>จำนวนบุคลากรภาคเอกชนในเขตเทศบาล</t>
  </si>
  <si>
    <t xml:space="preserve"> - จำนวนบุคลากรภาคเอกชนในเขตเทศบาล</t>
  </si>
  <si>
    <t>จำนวนประชากรทั่วไปในเขตเทศบาล</t>
  </si>
  <si>
    <t xml:space="preserve">  - จำนวนประชากรทั่วไปในเขตเทศบาล</t>
  </si>
  <si>
    <t>จำนวนบุคลากรด้านการศึกษาในเขตเทศบาล</t>
  </si>
  <si>
    <t xml:space="preserve"> - จำนวนบุคลากรด้านการศึกษาในเขตเทศบาล</t>
  </si>
  <si>
    <t>องค์ความรู้เกี่ยวกับเทคโนโลยีสารสนเทศที่ต้องการเผยแพร่อบรมแก่ประชากรกลุ่มต่างๆ</t>
  </si>
  <si>
    <t xml:space="preserve"> - เทคโนโลยีสารสนเทศที่เผยแพร่อบรมแก่ประชากร</t>
  </si>
  <si>
    <t>จำนวนสมาชิกของหอสมุดเทศบาลนครพิษณุโลก</t>
  </si>
  <si>
    <t xml:space="preserve"> - จำนวนสมาชิกของหอสมุดเทศบาลนครพิษณุโลก</t>
  </si>
  <si>
    <t>การให้บริการต่าง ๆ ของหอสมุดเทศบาล</t>
  </si>
  <si>
    <t xml:space="preserve"> - การให้บริการต่าง ๆ ของหอสมุดเทศบาล</t>
  </si>
  <si>
    <t>จำนวนเยาวชน หรือประชาชนทั่วไปที่สนใจในกีฬา E-Sport ในเขตเทศบาล</t>
  </si>
  <si>
    <t xml:space="preserve"> - จำนวนเยาวชน หรือประชาชนทั่วไปที่สนใจ E-Sport </t>
  </si>
  <si>
    <t>จำนวนนักกีฬา E-Sport ทั้งสมัครเล่น และอาชีพในเขตเทศบาล</t>
  </si>
  <si>
    <t xml:space="preserve"> จำนวนนักกีฬา E-Sport ทั้งสมัครเล่น และอาชีพ</t>
  </si>
  <si>
    <t>องค์ความรู้เกี่ยวกับกีฬา E-Sport เช่น ประเภท ของเกมต่าง ๆ ที่นิยมแข่งขัน กติกาของ การแข่งขันหน่วยงานส่วนกลางที่สามารถสนับสนุนการพัฒนากีฬา E-Sport เป็นต้น</t>
  </si>
  <si>
    <t xml:space="preserve"> - องค์ความรู้เกี่ยวกับกีฬา E-Sport </t>
  </si>
  <si>
    <t>ข้อมูลคุณภาพชีวิตผู้สูงอายุที่มีภาวะพึ่งพิงผู้สูงอายุติดบ้าน ติดเตียง ผู้พิการทางการเคลื่อนไหวและกลุ่มผู้ป่วยอื่น ๆ ในเขตเทศบาล</t>
  </si>
  <si>
    <t xml:space="preserve"> - ข้อมูลคุณภาพชีวิตผู้สูงอายุ</t>
  </si>
  <si>
    <t>ข้อมูลช่องทางการติดต่อเพื่อรับบริการ</t>
  </si>
  <si>
    <t xml:space="preserve"> - ข้อมูลช่องทางการติดต่อเพื่อรับบริการ</t>
  </si>
  <si>
    <t>หน่วยงานที่สามารถบูรณาการอุปกรณ์ และ เครื่องมือทางการแพทย์เพื่อสนับสนุนศูนย์ยืมอุปกรณ์ทางการแพทย์ของเทศบาลนครพิษณุโลก</t>
  </si>
  <si>
    <t xml:space="preserve"> - ข้อมูลศูนย์ยืมอุปกรณ์ทางการแพทย์ของเทศบาลนครพิษณุโลก</t>
  </si>
  <si>
    <t>ข้อมูลเกี่ยวกับองค์ความรู้เกี่ยวกับการใช้เทคโนโลยีเพื่อมาพัฒนาระบบฐานข้อมูลของผู้สูงอายุ</t>
  </si>
  <si>
    <t xml:space="preserve"> - เทคโนโลยีเพื่อมาพัฒนาระบบฐานข้อมูลของผู้สูงอายุ</t>
  </si>
  <si>
    <t>ข้อมูลบนท้องถนนเพื่อปรับโครงสร้างพื้นฐานที่มีอยู่</t>
  </si>
  <si>
    <t xml:space="preserve"> - ถนนในเขตเทศบาลนครพิษณุโลก</t>
  </si>
  <si>
    <t>ข้อมูลขอความช่วยเหลือแบบฉุกเฉินเพื่อประเมินความเสี่ยงที่อาจจะเกิดขึ้นได้ตลอดเวลา</t>
  </si>
  <si>
    <t xml:space="preserve"> - ข้อมูลขอความช่วยเหลือแบบฉุกเฉิน</t>
  </si>
  <si>
    <t>19ENV_01</t>
  </si>
  <si>
    <t>โครงการเฝ้าระวัง ป้องกัน และแก้ไขปัญหาคุณภาพอากาศ</t>
  </si>
  <si>
    <t xml:space="preserve">- จำนวนวันที่คุณภาพอากาศในขตพื้นที่เทศบาลนครพิษณุโลกเกินค่ามาตรฐานลดลง
</t>
  </si>
  <si>
    <t>ระบบตรวจวัดคุณภาพอากาศ</t>
  </si>
  <si>
    <t>เทศบาลนครพิษณุโลก
(900,000/ปี 2566)</t>
  </si>
  <si>
    <t>1. จัดซื้อพร้อมติดตั้งเครื่องตรวจวัดคุณภาพอากาศ ภายนอกอาคาร จำนวน 30 แห่ง เพิ่มเติม งบประมาณ 900,000 บาท
2. ศึกษาปัญหาคุณภาพอากาศและเพื่อจัดเก็บข้อมูลด้านคุณภาพอากาศ PM 2.5 (CDP) 
3. จัดทำ Data Dashboard 
4. บริการข้อมูลแก่ประชาชน</t>
  </si>
  <si>
    <t>1. สถานีตรวจวัดคุณภาพอากาศ จำนวน 8 จุด ได้แก่  จุดที่ 1 สี่แยกบ้านแขก  จุดที่ 2 ถนนพระองค์ดำ  จุดที่ 3 วัดพระศรีรัตนมหาธาตุวรมหาวิหาร (เยื้องวัดนางพญา)  จุดที่ 4 ถนนไชยานุภาพ (เส้นหน้าโรงแรมหรรษนันท์)  จุดที่ 5 แยกบึงพระจันทร์ (ร้านค้าวัสดุก่อสร้าง)  จุดที่ 6 อรัญญิก  จุดที่ 7 ตลาดกิติกร (ตรงข้ามตลาดไนท์บาซาร์)  จุดที่ 8 ถนนศรีสุริโยทัย (เลียบทาวงรถไฟ) 2. Dashboard เพื่อรายงานสรุปผล และนำเสนอผลการตรวจวัดวิเคราะห์สถานการณ์ ฯ 3. เครื่องฟอกอากาศจำนวน 2 จุด  จุดที่ 1 หน้าโรงพยาบาลพุทธชินราช  จุดที่ 2 หลังวัดพระศรีรัตมหาธาตุวรมหาวิหาร</t>
  </si>
  <si>
    <t xml:space="preserve">ปัญหาด้านการขาดความรู้ด้านเทคโนโลยีทำให้การกำหนดคุณลักษณะครุภัณฑ์ล่าช้า </t>
  </si>
  <si>
    <t>จัดหาข้อมูลบริษัทที่ผลิตหรือขายเครื่องวัดคุณภาพอากาศที่ได้รับการรับรองหรือปรึกษาสำนักงานส่งเสริมเศรษฐกิจดิจิทัล</t>
  </si>
  <si>
    <t>- ค่าเฉลี่ยปริมาณฝุ่นละอองขนาดไม่เกิน 2.5 ไมครอน (PM2.5) หรือไม่เกิน 90 มคก./ลบ.ม.</t>
  </si>
  <si>
    <t>19ENV_02</t>
  </si>
  <si>
    <t>โครงการ Low Carbon City</t>
  </si>
  <si>
    <t xml:space="preserve">- ปริมาณขยะอินทรีย์ถูกคัดแยกทำปุ๋ยเพิ่มขึ้นจากปี 2564 
</t>
  </si>
  <si>
    <t xml:space="preserve"> - การบริหารจัดการการปล่อยก๊าซเรือนกระจก (GHG) ด้วยการนำร่องการจัดการขยะอินทรีย์</t>
  </si>
  <si>
    <t>เทศบาลนครพิษณุโลก
50,000 (2565)
50,000 (2566)
100,000 (2567)
150,000 (2567)</t>
  </si>
  <si>
    <t xml:space="preserve">1. โครงการสถานีหมักปุ๋ยอินทรีย์ 
2. โครงการการจัดทำคาร์บอนฟุตพริ้นท์สำหรับเทศบาลนครพิษณุโลก
3. โครงการจ้างเหมาที่ปรึกษาในการจัดทำคาร์บอนฟุตพริ้นสำหรับเทศบาลนครพิษณุโลก
3. รายงานปริมาณการปล่อยและดูดกลับก๊าซเรือนกระจกในพื้นที่เขตเทศบาลนครพิษณุโลก
</t>
  </si>
  <si>
    <t>1. สถานีหมักปุ๋ยอินทรีย์
2. ปริมาณการปล่อยและดูดกลับก๊าซเรือนกระจกในพื้นที่เขตเทศบาลนครพิษณุโลก</t>
  </si>
  <si>
    <t>1. ศึกษา อบรม หาความรู้ด้านเทคนโลยี
2. เก็บข้อมูลในรูปแบบสถิติ</t>
  </si>
  <si>
    <t>- เกิดศูนย์เรียนรู้ออนไลน์การจัดการขยะอินทรีย์</t>
  </si>
  <si>
    <t xml:space="preserve">- เครือข่ายร่วมจัดการขยะอินทรีย์ดำเนินกิจกรรมอย่างเป็นรูปธรรม </t>
  </si>
  <si>
    <t>- ปริมาณก๊าซเรือนกระจกลดลงร้อยละ10 ต่อปี</t>
  </si>
  <si>
    <t xml:space="preserve">- ปริมาณขยะอินทรีย์ลดลงร้อยละ 50 ต่อปี </t>
  </si>
  <si>
    <t xml:space="preserve">- ปริมาณขยะรีไซเคิลขยะอันตรายขยะติดเชื้อขยะอินทรีย์ถูกแยกกำจัดอย่างถูกวิธี </t>
  </si>
  <si>
    <t>- ปริมาณขยะที่ถูกนำมาใช้ประโยชน์ลดปริมาณCO2 โดยเทียบจากปี2564</t>
  </si>
  <si>
    <t>- จำนวนชุมชนที่ดำเนินกิจกรรมมากกว่าร้อยละ 50 ของชุมชนทั้งหมด</t>
  </si>
  <si>
    <t>- จำนวนต้นไม้ที่ได้รับการขึ้นทะเบียนไม่น้อยกว่าร้อยละ 80 ของจำนวนต้นไม้ทั้งหมดในเขตเทศบาล</t>
  </si>
  <si>
    <t>19ENE_01</t>
  </si>
  <si>
    <t>โครงการติดตั้งโคมไฟฟ้าสาธารณะพลังงาน
แสงอาทิตย์ แบบ Internet of Things</t>
  </si>
  <si>
    <t xml:space="preserve"> - ประหยัดค่าพลังงานไฟฟ้าในพื้นที่สาธารณะของเทศบาลฯ ได้ไม่น้อยกว่าร้อยละ30 ของค่าพลังงานไฟฟ้า</t>
  </si>
  <si>
    <t>กำหนดคุณลักษณะครุภัณฑ์ ศึกษารายละเอียดการใช้งานของระบบจากบริษัทต่าง ๆ</t>
  </si>
  <si>
    <t>เทศบาลนครพิษณุโลก
675,000
(2567)
4,900,000
(2567)
3,600,000
(2567-2568)</t>
  </si>
  <si>
    <t>1. โคมไฟ LED
2. ระบ senser ไฟฟ้า
3. แอพพลิเคชั่นบริหารจัดการระบบไฟฟ้าสาธารณะ</t>
  </si>
  <si>
    <t xml:space="preserve">แผนพัฒนาท้องถิ่น
1. โคมไฟสาธารณะ แบบ Smart street light จำนวน 45 ชุด 
2. โคมไฟฟ้าสาธารณะพลังงานแสงอาทิตย์ แบบ Internet of Thing (I0T) จำนวน 70 ชุด (บริเวณสวนสาธารณะริมแม่น้ำน่าน)
3. โคมไฟฟ้าสาธารณะพลังงานแสงอาทิตย์ แบบ Internet of Thing (I0T) จำนวน 200 ชุด (ถ.บรมไตรโลกนารถ)
</t>
  </si>
  <si>
    <t>ศึกษาข้อมูลเพิ่มเติมจากผู้เชี่ยวชาญ/จ้างเอกชนเข้ามาดำเนินการแทน</t>
  </si>
  <si>
    <t>19ENE_02</t>
  </si>
  <si>
    <t>โครงการปรับปรุงและเพิ่มประสิทธิภาพของมอเตอร์ปั๊มน้ำและระบบควบคุมความเร็วรอบ</t>
  </si>
  <si>
    <t xml:space="preserve">- ลดค่าพลังงานไฟฟ้าในการผลิตน้ำประปาได้ไม่น้อยกว่าร้อยละ 15 ของค่าพลังงานไฟฟ้าในการผลิตน้ำประปา
</t>
  </si>
  <si>
    <t>ขอเปลี่ยนแปลงโครงการ</t>
  </si>
  <si>
    <t xml:space="preserve">1. อยู่ระหว่างขอเปลี่ยนแปลงโครงการเป็น “โครงการส่งเสริมการใช้พลังงานทดแทนในการผลิตน้ำประปาโดยติดตั้งโซล่าเซลล์ ขนาด 100KW” (3,000,000)
2. จ้างที่ปรึกษาเพื่อศึกษาวิจัยการเพิ่มประสิทธิภาพการใช้พลังงานระบบประปา (200,000) 
</t>
  </si>
  <si>
    <t>19ECO_01</t>
  </si>
  <si>
    <t>โครงการเติมฝันเสริมความสุขด้วย Cloud Funding ส่งเสริมธุรกิจสร้างความสำเร็จกับธุรกิจท้องถิ่น</t>
  </si>
  <si>
    <t xml:space="preserve"> - ชุดข้อมูลการจดทะเบียนบริษัทเพิ่มขึ้นจาก Crowdfunding จำนวน 1 ชุด
 - ร้อยละ 30 ของทะเบียนธุรกิจในพื้นที่</t>
  </si>
  <si>
    <t>ขอยกเลิกโครงการ</t>
  </si>
  <si>
    <t>1. ข้อจำกัดด้านกฏระเบียบ
2. ปัญหาด้านการใช้เทคโนโลยี</t>
  </si>
  <si>
    <t>ขอยกเลิกโครงการ/หรือเปลี่ยนแปลงโครงการ</t>
  </si>
  <si>
    <t>19ECO_02</t>
  </si>
  <si>
    <t>โครงการฟื้นฟูเศรษฐกิจรองรับวิถีชีวิตใหม่ 
(New Normal)</t>
  </si>
  <si>
    <t xml:space="preserve"> - มีระบบ web application ในการบริการจัดการข้อมูลร้านค้า 1 ระบบ 
</t>
  </si>
  <si>
    <t>- จ้างบริษัทเอกชนออกแบบระบบบริการ 1 ระบบ 
 - ประชาสัมพันธ์ผ่านช่องทางอื่น หรือต่อยอดระบบ Phitsanulok Connext</t>
  </si>
  <si>
    <t>เทศบาลนครพิษณุโลก
(ปี 2566)</t>
  </si>
  <si>
    <t xml:space="preserve"> - รวบรวมข้อมูลร้านค้า สถานที่ท่องเที่ยวในเขตเทศบาลนครพิษณุโลกเพื่อการบริหารจัดการ</t>
  </si>
  <si>
    <t>ข้อมูลร้านค้า สถานที่ท่องเที่ยวในเขตเทศบาลนครพิษณุโลก</t>
  </si>
  <si>
    <t>ศึกษา/อบรมเจ้าหน้าที่</t>
  </si>
  <si>
    <t>- มีระบบ Application Marketplace เทศบาลนครพิษณุโลกให้ประชาชนสามารถเข้าถึงบริการได้สะดวกรวดเร็ว 1 ระบบ</t>
  </si>
  <si>
    <t>- ความพึงพอใจของประชาชนมากกว่า 60 %</t>
  </si>
  <si>
    <t>- ผู้ประกอบการที่เข้าร่วมโครงการมีรายได้เพิ่มขึ้นไม่น้อยกว่าปีละ 200,000 บาท</t>
  </si>
  <si>
    <t>19MOB_01</t>
  </si>
  <si>
    <t>โครงการจัดทำระบบจอดรถอัจฉริยะ (Intelligent Parking System)</t>
  </si>
  <si>
    <t xml:space="preserve">- ลดความหนาแน่นได้ ในช่วงเวลาเร่งด่วนได้ โดยค้นหาที่จอดได้เร็วขึ้น อย่างน้อย 3 นาที ต่อคัน
</t>
  </si>
  <si>
    <t>จ้างที่ปรึกษาเพื่อสำรวจและออกแบบระบบจอดรถอัจฉริยะ</t>
  </si>
  <si>
    <t>จ้างเหมาสำรวจ/ออกแบบระบบจอดรถอัจฉริยะ</t>
  </si>
  <si>
    <t xml:space="preserve">ดำเนินการจ้างที่ปรึกษา สัญญาเลขที่ 132/2566  กับมหาวิทยาลัยนเรศวร  กำหนดส่งมอบงานงวดแรก 26 ธ.ค. 2566   </t>
  </si>
  <si>
    <t>- มีระบบแจ้งข้อมูลแบบ Real time</t>
  </si>
  <si>
    <t>- ประชาชนเข้าถึงบริการผ่านระบบมากกว่าร้อยละ 70 ของจำนวนประชาชนในพื้นที่</t>
  </si>
  <si>
    <t>- รายได้จาการจัดเก็บค่าธรรมเนียมการจอดรถเพิ่มขึ้น</t>
  </si>
  <si>
    <t>19MOB_02</t>
  </si>
  <si>
    <t>โครงการระบบเซ็นเซอร์เพื่อตรวจจับระดับจราจรในเมืองอย่าง real-time</t>
  </si>
  <si>
    <t xml:space="preserve"> - ระบบการบริหารจัดการการจราจรอัจฉริยะ 1 ระบบ
</t>
  </si>
  <si>
    <t>ขอยกเลิก/หรือเปลี่ยนแปลงโครงการ</t>
  </si>
  <si>
    <t>- แจ้งข้อมูลแบบ Real time มีความคล่องตัวของสภาพการจราจรไม่น้อยกว่าวันละ 22 ชั่วโมง</t>
  </si>
  <si>
    <t>19MOB_03</t>
  </si>
  <si>
    <t>โครงการก่อสร้างศาลาผู้โดยสารอัจฉริยะ</t>
  </si>
  <si>
    <t xml:space="preserve"> - ก่อสร้างศาลาที่พักผู้โดยสารอัจฉริยะ จำนวน 10 หลัง
</t>
  </si>
  <si>
    <t xml:space="preserve">กำหนดแบบรูปรายการก่อสร้างศาลาที่พักผู้โดยสารอัจฉริยะ </t>
  </si>
  <si>
    <t>เทศบาลนครพิษณุโลก
ปี 2564 
(1,080,000 บาท)
ปี 2566 
(1,400,000 บาท)</t>
  </si>
  <si>
    <r>
      <t>1. ออกแบบก่อสร้างศาลาที่พักผู้โดยสารอัจฉริยะ ขนาดพื้นที่ไม่น้อยกว่า 20 ตารางเมตร ประกอบด้วยระบกล้อง CCTV ที่ชาร์จแบตโทรศัพท์ WIFI ระบบตรวจวัดคุณภาพอากาศ และ Sola hybrid energy 2. บริเวณติดตั้ง 2.1 หน้าโรงพยาบาลพุทธชินราช  2.2 หน้าสวนกลางเมืองพิษณุโลกตรงข้ามธนาคารออมสินสาขาพิษณุโลก 2.3 หน้าโรงเรียนเฉลิมขวัญสตรี</t>
    </r>
    <r>
      <rPr>
        <b/>
        <sz val="14"/>
        <color rgb="FF000000"/>
        <rFont val="Sarabun"/>
      </rPr>
      <t xml:space="preserve"> </t>
    </r>
  </si>
  <si>
    <t>แบบรูปรายการก่อสร้าง</t>
  </si>
  <si>
    <t>- ประชาชนมีความพึงพอใจ</t>
  </si>
  <si>
    <t>- การรอคอยลดลงไม่น้อยกว่า 5 นาที</t>
  </si>
  <si>
    <t>- ลดอุบัติเหตุเชิงอาชญากรรมไม่น้อยละกว่าร้อยละ 80</t>
  </si>
  <si>
    <t>19GOV_01</t>
  </si>
  <si>
    <t>โครงการพัฒนาระบบการบริหารจัดการเมืองอัจฉริยะ Phitsanulok Connext</t>
  </si>
  <si>
    <t xml:space="preserve"> - ระบบ Smart Application Phitsanulok Connext 1 ระบบ
</t>
  </si>
  <si>
    <t xml:space="preserve"> - ระบบ Smart Application PHITSANULOK CONNEXT 1 ระบบ (รับเรื่องร้องเรียน ร้องทุกข์ บริการ e-service)
- ระบบ Smart Prapa 1 ระบบ (ชำระค่าน้ำประปา)
</t>
  </si>
  <si>
    <t xml:space="preserve">เทศบาลนครพิษณุโลก
ปี 2567 
</t>
  </si>
  <si>
    <t>1. พัฒนาและปรับปรุงระบบ Smart Application Phitsanulok Connext
2. ให้บริการ Application Smart Prapa 
3. ให้บริการระบบ E-Service</t>
  </si>
  <si>
    <t>1. ระบบ Smart Application PHITSANULOK CONNEXT 
2. มีประชาชนเข้าใช้งาน Application  Smart Prapa มากกว่า ร้อยละ 30 ของผู้ใช้น้ำประปาทั้งหมด
3. ให้บริการระบบ e-service</t>
  </si>
  <si>
    <t>ไม่มีผู้รับผิดชอบในการดูแลระบบทางเทคนิค</t>
  </si>
  <si>
    <t>สรรหาบุคลากรที่มีความสามารถด้านเทคโนโลยี/อบรมเจ้าหน้าที่เพิ่มเติม</t>
  </si>
  <si>
    <t>- ประชาชนที่เข้าถึงบริการผ่านระบบมากกว่าร้อยละ 70 ของจำนวนประชาชนในพื้นที่</t>
  </si>
  <si>
    <t>- ประชาชนเข้าถึงบริการผ่านระบบร้อยละ 32.27 ของจำนวนประชาชนในพื้นที่</t>
  </si>
  <si>
    <t>- ความพึงพอใจของประชาชนผู้รับบริการผ่านระบบมากกว่าร้อยละ 70 ของจำนวนประชาชนในพื้นที</t>
  </si>
  <si>
    <t>- ความพึงพอใจของผู้ใช้บริการร้อยละ 55.20  ของจำนวนผู้รับบริการ</t>
  </si>
  <si>
    <t>19GOV_02</t>
  </si>
  <si>
    <t>โครงการสร้างเสริมความเชื่อมั่นอย่างโปร่งใสของข้อมูลผ่าน Blockchain</t>
  </si>
  <si>
    <t xml:space="preserve"> - ข้อมูลถูกปกป้องได้ดีและไม่เกิดการรั่วไหล
</t>
  </si>
  <si>
    <t>ขอยกเลิกหรือเปลี่ยนแปลงโครงการ</t>
  </si>
  <si>
    <t>1. ปัญหาด้านการใช้เทคโนโลยี
2. ไม่มีเจ้าภาพในการดำเนินกิจกรรม</t>
  </si>
  <si>
    <t xml:space="preserve">1. ศึกษา อบรม การใช้เทคโนโลยีเพิ่มเติม
2. หรือเปลี่ยนเป็นโครงการจัดทำระบบจัดเก็บค่าธรรมเนียมเก็บและขนมูลฝอย (E-Fee)
</t>
  </si>
  <si>
    <t xml:space="preserve"> - ประชาชนสามารถตรวจสอบข้อมูลของรัฐบาลได้</t>
  </si>
  <si>
    <t xml:space="preserve"> - ข้อมูลไม่สูญหายและสามารถดาวน์โหลดข้อมูลได้ </t>
  </si>
  <si>
    <t xml:space="preserve"> - การจัดเก็บหรือการจัดการข้อมูลเป็นเรื่องที่ง่ายมากยิ่งขึ้น</t>
  </si>
  <si>
    <t>19GOV_03</t>
  </si>
  <si>
    <t>โครงการจัดทำระบบบริหารจัดการสถานศึกษาและสนับสนุนการประเมินขอรางวัลพระราชทาน</t>
  </si>
  <si>
    <t xml:space="preserve"> - รายงานผลระบบต่าง ๆ รวดเร็วขึ้น 50%
</t>
  </si>
  <si>
    <t xml:space="preserve">-ใช้ระบบบริหารจัดการศึกษาอิเล็กทรอนิกส์ขององค์กรปกครองส่วนท้องถื่น เพื่อเข้าสู่ประเทศไทย 4.0 </t>
  </si>
  <si>
    <t>- มีระบบบริหารจัดการศึกษาอิเล็กทรอนิกส์ขององค์กรปกครองส่วนท้องถื่น เพื่อเข้าสู่ประเทศไทย 4.0</t>
  </si>
  <si>
    <t>เนื่องด้วยข้อจำกัดของโรงเรียนในสังกัดเทศบาลฯ ที่จะขอประเมินขอรางวัลพระราชทาน และทางโรงเรียนมีการใช้ระบบงานบริหารจัดการศึกษาอิเล็กทรอนิกส์ขององค์กรปกครองส่วนท้องถื่น เพื่อเข้าสู่ประเทศไทย 4.0</t>
  </si>
  <si>
    <t>มีระบบงานฯ ที่ใช้งานอยู่แล้ว</t>
  </si>
  <si>
    <t xml:space="preserve"> - สืบค้นข้อมูลได้รวดเร็วขึ้น 70%</t>
  </si>
  <si>
    <t xml:space="preserve"> - นักเรียนเข้าถึงข้อมูลของตนเองได้เร็วขึ้นมากกว่า 50%</t>
  </si>
  <si>
    <t>19PEO_01</t>
  </si>
  <si>
    <t>โครงการส่งเสริมการเรียนรู้พัฒนาทักษะ
ด้านเทคโนโลยีสารสนเทศเพื่อสังคมดิจิทัล</t>
  </si>
  <si>
    <t xml:space="preserve"> -  พัฒนากำลังคนด้านดิจิทัลจำนวน 5,000 คน ภายในระยะเวลา 5 ปี</t>
  </si>
  <si>
    <t xml:space="preserve"> - มีผู้ผ่านการอบรมด้านดิจิทัลจำนวน 380 คน ในปี 2566</t>
  </si>
  <si>
    <t>เทศบาลนครพิษณุโลก
(1,000,000/ปี 2566)
(40,000/ปี 2567)</t>
  </si>
  <si>
    <t>1. หลักสูตร ยกระดับศักยภาพผู้สูงอายุด้วยการพัฒนาทักษะการใช้สมาร์ทโฟน  
2. หลักสูตร รู้ทันกฎหมายพื้นฐานที่จำเป็นต่อการดำรงชีวิตยุคดิจิทัล  
3. หลักสูตร เส้นทางสู่การเป็น TikTokKer ที่มีรายได้ 
4. หลักสูตร พื้นฐานการประดิษฐ์และควบคุมหุ่นยนต์บังคับมือ 
5. หลักสูตร การซื้อ-ขายสินค้าผ่านช่องทางออนไลน์</t>
  </si>
  <si>
    <t xml:space="preserve">1. ผู้เข้าอบรม จำนวน 50 คน
2. ผู้เข้าอบรม จำนวน 120 คน
3. ผู้เข้าอบรม จำนวน 70 คน
4. ผู้เข้าอบรม จำนวน  70 คน
5. ผู้เข้าอบรมจำนวน 70 คน
</t>
  </si>
  <si>
    <t>1. ข้อจำกัดด้านบุคลากร และอุปกรณ์/เทคโนโลยี ทำให้กลุ่มเป้าหมายในการอบรมน้อย</t>
  </si>
  <si>
    <t>1. ขาดแคลนบุคลากร
2. ขาดผู้ใช้งาน/ขาดการสร้างความตระหนักรู้แก่ประชาชน</t>
  </si>
  <si>
    <t>1. อบรมสถานที่หรือหน่วยงานภายนอก
2. เพิ่มกลุ่มเป้าหมายในการอบรม
3. เพิ่มช่องทางการประชาสัมพันธ์</t>
  </si>
  <si>
    <t>19PEO_02</t>
  </si>
  <si>
    <t>โครงการพัฒนาหอสมุดเทศบาลดิจิทัล (Digital Library) เทศบาลนครพิษณุโลก</t>
  </si>
  <si>
    <t xml:space="preserve"> -  มีผู้ใช้บริการห้องสมุดเพิ่มขึ้นไม่น้อยกว่าร้อยละ 70</t>
  </si>
  <si>
    <t xml:space="preserve">  - พัฒนา Application  และ  จัดซื้อระบบห้องสมุดอัตโนมัติ จัดซื้อครุภัณฑ์คอมพิวเตอร์  
-  ผู้ใช้บริการห้องสมุดเพิ่มขึ้น 1,900 คนในปี 2566</t>
  </si>
  <si>
    <t xml:space="preserve">เทศบาลนครพิษณุโลก
(1,750,000/ปี 2566)
(150,000/ปี 2567)
(200,000/ปี 2567)
</t>
  </si>
  <si>
    <t xml:space="preserve">1. จัดซื้อหนังสืออิเล็กทรอนิกส์ (e-book) และวารสารอิเล็กทรอนิกส์ (e-Magazine) ฯลฯ
- ออกแบบ Platform การให้บริการของหอสมุด
- ออกแบบห้องสมุด
</t>
  </si>
  <si>
    <t xml:space="preserve">อยู่ในแผนงานครุภัณฑ์ ปี 2567 และรอขออนุมัติงบประมาณค่าจัดซื้อครุภัณฑ์ต่าง ๆ </t>
  </si>
  <si>
    <t>งบประมาณยังไม่ได้รับการจัดสรร</t>
  </si>
  <si>
    <t>19PEO_03</t>
  </si>
  <si>
    <t>โครงการศูนย์กีฬา E-Sport</t>
  </si>
  <si>
    <t xml:space="preserve">- สร้างนักกีฬา E – Sport มืออาชีพจำนวน 80 คน ต่อปี 
</t>
  </si>
  <si>
    <t>ปรับปรุงอาคารสถานที่ก่อสร้างพร้อมจัดซื้อครุภัณฑ์สำหรับกีฬา E-Sport</t>
  </si>
  <si>
    <t xml:space="preserve">เทศบาลนครพิษณุโลก
(5,000,000/ปี 2566)
(3,000,000/ปี 2567)
(1,000,000/ปี 2567)
</t>
  </si>
  <si>
    <t xml:space="preserve">1. ปรับปรุงอาคาร/สถานที่ ศูนย์ ICT 
ชั้น 4
2. จัดหาครุภัณฑ์คอมพิวเตอร์หรืออิเล็กทรอนิกส์ 12 รายการ
3. ติดตั้งระบบอินเตอร์เน็ต
</t>
  </si>
  <si>
    <t>1. อาคารกิจกรรม E-sport
2. สรรหาผู้รับจ้าง/ผู้ขาย</t>
  </si>
  <si>
    <t>- มีชมรมนักกีฬา E-Sport ในทุกโรงเรียนในเขตเทศบาล</t>
  </si>
  <si>
    <t>- มีจำนวนโรงเรียนที่มีการเรียนการสอนด้าน E-Sport เพิ่มขึ้นปีละ 20 %</t>
  </si>
  <si>
    <t>19LIV_01</t>
  </si>
  <si>
    <t>โครงการจัดทำข้อมูลพื้นฐานชีวิตผู้สูงอายุ (Smart Aging Information System)</t>
  </si>
  <si>
    <t xml:space="preserve"> - มีระบบ Aging Society Information System ให้ประชาชนสามารถเข้าถึงการบริการได้อย่างสะดวกและรวดเร็ว 1 ระบบ
</t>
  </si>
  <si>
    <t>1. เก็บรวบรวมข้อมูลพื้นฐานผู้สูงอายุเพื่อรองรับการเชื่อมตือกับระบบ</t>
  </si>
  <si>
    <t>เทศบาลนครพิษณุโลก
(ปั 2566)</t>
  </si>
  <si>
    <t>1. กำหนดร่างขอบเขตของงาน
2. ดำเนินการสรรหาผู้รับจ้าง
3. เก็บข้อมูลพื้นฐานผู้สูงอายุ</t>
  </si>
  <si>
    <t>1. ข้อมูลผู้สูงอายุในเขตเทศบาลนครพิษณุโลก</t>
  </si>
  <si>
    <t xml:space="preserve">- ประชาชนสามารถเข้าถึงการให้บริการ ผ่านระบบ มากขึ้น 60 % </t>
  </si>
  <si>
    <t>- ความพึงพอใจของประชาชนผู้รับบริการมากขึ้น 60 %</t>
  </si>
  <si>
    <t>19LIV_02</t>
  </si>
  <si>
    <t>โครงการ Senior Complex ศูนย์บริการผู้สูงอายุ แบบครบวงจร</t>
  </si>
  <si>
    <t xml:space="preserve"> - ผู้สูงอายุในเขตเทศบาลนครพิษณุโลกในวัยเกษียณเข้ารับบริการด้านสาธารณสุขไม่น้อยกว่าร้อยละ 80 
</t>
  </si>
  <si>
    <t xml:space="preserve">1. จ้างออกแบบอาคาร (2565)
2. จ้างก่อสร้างอาคาร (2567)
</t>
  </si>
  <si>
    <t xml:space="preserve">เทศบาลนครพิษณุโลก
(2,200,000/ ปี 2565)
(75,000,000/ปี 2567)
</t>
  </si>
  <si>
    <t>1. จ้างออกแบบอาคาร Senior Complex ตามหลัก Universal Design
2. ขออนุมัติงบประมาณในการก่อสร้างอาคาร</t>
  </si>
  <si>
    <t>1. ส่งมอบงานออกแบบอาคาร Senior Complex ตามหลัก Universal Design</t>
  </si>
  <si>
    <t>- ผู้สูงอายุเข้าร่วมและได้รับการอำนวยความสะดวกด้านบริการดิจิทัลมากกว่าร้อยละ 80 เช่น การเข้ารับบริการฟื้นฟูสุขภาพด้วยระบบ CARE PLAN ฯลฯ</t>
  </si>
  <si>
    <t>19LIV_03</t>
  </si>
  <si>
    <t>โครงการติดตั้ง panic buttons ปุ่มขอความช่วยเหลือแบบฉุกเฉิน</t>
  </si>
  <si>
    <t xml:space="preserve"> -  จำนวนอัตราผู้สูงอายุเสียชีวิตในยามฉุกเฉิน ลดลงร้อยละ 35 ของ ผู้สูงอายุที่ได้รับการดูแล
</t>
  </si>
  <si>
    <t xml:space="preserve">กำหนดแบบรูปรายการ
- Lora tracking
- Smart Emergency Kit
- Smart Safety Platform  : Dashboard and Management
</t>
  </si>
  <si>
    <t>เทศบาลนครพิษณุโลก
(ปี 2567)</t>
  </si>
  <si>
    <t xml:space="preserve">1. อุปกรณ์การดูแลสุขภาพ LoRa ในการเฝ้าติดตามผู้ป่วย Lora tracking
- อุปกรณ์เบื้องต้นสำหรับช่วยเหลือผู้ผู้ป่วยแบบฉุกเฉิน Smart Emergency Kit
(580,000 บาท)
2. โครงการระบบเฝ้าระวังอุบัติเหตุและเจ็บป่วยแบบฉุกเฉิน (Smart Safety Platform) 1 ระบบ  (300,000) 
</t>
  </si>
  <si>
    <t>1. ศึกษาข้อมูลเพิ่มเติม
2. กำหนดคุณลักษณะครุภัณฑ์</t>
  </si>
  <si>
    <t>- จำนวนผู้สูงอายุได้รับความช่วยเหลือ มากขึ้นร้อยละ 35 ของผู้สูงอายุที่ได้รับการดูแล</t>
  </si>
  <si>
    <t>ภาพประกอบโครงการ</t>
  </si>
  <si>
    <t>ณ เดือนก.ย. 66</t>
  </si>
  <si>
    <t>(เฉพาะโครงการ ความคืบหน้า 100 %)</t>
  </si>
  <si>
    <t>Liv (1)</t>
  </si>
  <si>
    <t>People(1)</t>
  </si>
  <si>
    <t>ระบบบริหารข้อมูลเมือง</t>
  </si>
  <si>
    <t>โครงการพัฒนาระบบ E-Service ของเทศบาลนครเชียงราย</t>
  </si>
  <si>
    <t>งบประมาณของเทศบาลนครเชียงราย</t>
  </si>
  <si>
    <t>1. รวบรวมฐานข้อมูลการให้บริการ จากทุกสำนัก/กอง 
2. ประชุมหารือระหว่าง ผู้บริหาร และเจ้าหน้าที่ จากทุกสำนัก/กอง
3. อยู่ระหว่างจัดหาผู้เชี่ยวชาญ / ผู้ประกอบการ เข้าร่วมดำเนินการ</t>
  </si>
  <si>
    <t>อยู่ระหว่างการศึกษาความเป็นไปได้ในการรวมศูนย์การให้บริการ เพื่อพัฒนาระบบ สำหรับการเสนอแผนโครงการ ด้าน Smart Governance ต่อไป</t>
  </si>
  <si>
    <t>1. การบูรณาการข้อมูลระหว่าง สำนัก/กอง 2. การจัดสรรงบประมาณสำหรับการดำเนินการ 3. เจ้าหน้าที่ผู้ปฏิบัติที่มีความสามารถด้านการใช้เทคโนโลยีที่แตกต่างกัน</t>
  </si>
  <si>
    <t>1.จัดให้มีการประชุมหารือแสร้างความเข้าใจอย่างต่อเนื่อง 2. จัดสรรงบประมาณ เพื่อจัดจ้างเอกสารร่วมจัดทำระบบสารสนเทศ</t>
  </si>
  <si>
    <t>City Data Platform</t>
  </si>
  <si>
    <t>20ENV_01</t>
  </si>
  <si>
    <t>โครงการคัดแยกขยะ ลดมลภาวะ ลดปัญหาขยะชุมชน</t>
  </si>
  <si>
    <t xml:space="preserve"> - ไม่มีการหมักหมมหรือขยะตกค้างในจุดทิ้งขยะ</t>
  </si>
  <si>
    <t>1. งบประมาณจากเทศบาลนครเชียงราย 2. งบประมาณในการจัดเก็บค่าบริการ</t>
  </si>
  <si>
    <t>1.ประชุมคณะทำงานขับเคลื่อนเทศบาลนครเชียงรายสู่เมืองอัจฉริยะ Smart City 4.0 เพื่อวางกรอบแนวทางการดำเนินงานแผนงานตามข้อเสนอ 
2. จัดทำระบบ แพลตฟอร์ม การจัดการขยะของงานรักษาความสะอาด แบ่งการจัดเก็บข้อมูลเป็น3 ส่วน คือ 
     2.1ส่วนข้อมูลที่ใช้เฉพาะเจ้าหน้าที่(ข้อมูลบุคลากร การจัดซื้อจัดจ้าง การใช้น้ำมัน การบริหารวัสดุ ครุภัณฑ์รวมยานพาหนะ เงินเดือน ค่าจ้าง และเงินค่าล่วงหน้า) 
     2.2 ส่วนข้อมูลที่ประชาชนเข้าถึงได้ (ปริมาณขยะแยกประเภท กิจกรรมโครงการ เส้นทางการเก็บขนขยะและเส้นทางกวาด) 
     2.3ส่วนการให้บริการประชาชนออนไลน์ (การขอรับบริการเก็บขนขยะ รถสุขาเคลื่อนที่ ตัดหญ้าในชุมชน เรื่องร้องเรียน)
     2.4 ส่วนของการประเมินความพึงพอใจ(การให้บริการและการบริหารจัดการขยะ
3. จัดทำโรงการอบรมให้ความรู้ ประชาชน ณ ศูนย์การจัดการขยะแยกประเภทเทศบาลนครเชียงราย(หาดเชียงราย)
4. ให้บริการเครื่องเก็บค่าธรรมเนียมเก็บขนขยะแบบพกพา
5. จัดทำโครงการเพื่อส่งเสริมการคัดแยกขยะในโรงเรียน สังกัดเทศบาลนครเชียงราย</t>
  </si>
  <si>
    <t>1. ระบบ GNSS ติดตามตำแหน่งรถเก็บขยะ 
2. Line Official Account (Line OA) และ Facebook ให้บริการติดต่อ ติดตาม จุดทิ้งขยะและแบบคำร้อง 
3. ระบบ E-payment จ่ายค่าธรรมเนียมออนไลน์ หรือ ณ จุดเก็บค่าธรรมเนียม
4. จัดทำรายงานความพึงพอใจต่อผลการดำเนินงานด้านการพัฒนาเทศบาลนครเชียงราย ประจำปี 2565 
เมื่อจำแนกตามยุทธศาสตร์ โดยยุทธศาสตร์ด้านการอนุรักษ์ทรัพยากรธรรมชาติ มีค่าเฉลี่ยความพึงพอใจของประชาชน อยู่ที่ ระดับมาก (4.18) หรือ ร้อยละ 83.60
5. ชุมชนในเขตเทศบาลนครเชียงราย มีน้ำหมักชีวภาพ (EM) จากขยะอินทรีย์ วันละ 200 ลิตร 
6. ครัวเรือนในเขตเทศบาลนครเชียงราย ทั้งหมด 7,629 ครัวเรือน มีการจัดทำถังขยะเปียกลดโลกร้อน
7. ปริมาณขยะฝั่งกลบ ณ จุดคัดแยกขยะ ลดลงร้อยละ 37 ในปี 2565
8. นักเรียน ครูและบุคลากร มีความรู้ความเข้าใจในการคัดแยกขยะ วิธีการลดปริมาณขยะ</t>
  </si>
  <si>
    <t xml:space="preserve"> - ประชาชนบางส่วนยังขาดความมีวินัยในการคัดแยกขยะก่อนทิ้ง
 - สถานที่ในการทำน้ำหมักชีวภาพมีพื้นที่จำกัด
 ข้อเสนอแนะ</t>
  </si>
  <si>
    <t>ความร่วมมือจากภาคประชาชน</t>
  </si>
  <si>
    <t xml:space="preserve">สร้างการรับรู้ ถึงความสำคัญในการบริหารจัดการขยะ กับชุมชนอย่างต่อเนื่อง
</t>
  </si>
  <si>
    <t xml:space="preserve"> - ไม่มีน้ำเสียจากบ่อพักขยะออกสู่แหล่งน้ำธรรมชาติ</t>
  </si>
  <si>
    <t xml:space="preserve"> - ประชาชนในเขตเทศบาลได้รับบริการอย่างทั่วถึง</t>
  </si>
  <si>
    <t xml:space="preserve"> - ผู้รับบริการ ลงทะเบียนใช้ระบบบริการแบบ Online มากกว่า ร้อยละ 50 ของ</t>
  </si>
  <si>
    <t>จำนวน ผู้รับบริการทั้งหมดในเขตพื้นที่เทศบาลนครเชียงราย</t>
  </si>
  <si>
    <t xml:space="preserve"> - ปริมาณขยะอินทรีย์ของพื้นที่เป้าหมายสามารถเข้าสู่ระบบกำจัดขยะผ่านศูนย์บริหารจัดการขยะแยกประเภทได้มากกว่า ร้อยละ 80</t>
  </si>
  <si>
    <t xml:space="preserve"> - เพิ่มปริมาณการเก็บขนขยะอันตรายในพื้นที่ ได้อีกมากกว่า ร้อยละ 20</t>
  </si>
  <si>
    <t>20ENV_02</t>
  </si>
  <si>
    <t>โครงการปรับปรุงภูมิทัศน์และแหล่งน้ำสู่การพัฒนาระบบนิเวศอย่างยั่งยืน</t>
  </si>
  <si>
    <t>- บำบัดน้ำเสียให้มีคุณภาพเหมาะสมสำหรับการใช้ซ้ำ ปริมาณร้อยละ 95</t>
  </si>
  <si>
    <t xml:space="preserve">1. จัดทำรายงานตรวจคุณภาพน้ำทิ้งระบบบำบัดน้ำเสียรวมเทศบาลนครเชียงราย
2. อยู่ระหว่างศึกษาการติดตั้ง Sensor ตรวจวัดและวิเคราะห์คุณภาพน้ำ ปริมาณน้ำ
</t>
  </si>
  <si>
    <t xml:space="preserve">รายงานความพึงพอใจต่อผลการดำเนินงานด้านการพัฒนาเทศบาลนครเชียงราย ประจำปี 2565 
เมื่อจำแนกตามยุทธศาสตร์ โดยยุทธศาสตร์ด้านการอนุรักษ์ทรัพยากรธรรมชาติ มีค่าเฉลี่ยความพึงพอใจของประชาชน อยู่ที่ ระดับมาก (4.18) หรือ ร้อยละ 83.60
</t>
  </si>
  <si>
    <t>แหล่งงบประมาณ สำหรับการดำเนินงาน</t>
  </si>
  <si>
    <t>ดำเนินการจัดสรรงบประมาณตามแผนพัฒนาท้องถิ่น 5 ปี ในปี 2567 เพื่อดำเนินการตามแผนโครงการ</t>
  </si>
  <si>
    <t xml:space="preserve"> - ค่าบีโอดี(BOD) ณ จุดระบายน้ำที่บำบัดแล้วไม่เกิน 20 มิลลิกรัมต่อลิตร ก่อนจะ</t>
  </si>
  <si>
    <t>ปล่อยสู่แหล่งน้ำธรรมชาติ</t>
  </si>
  <si>
    <t xml:space="preserve"> - ความพึงพอใจของประชาชนผู้มาใช้พื้นที่ออกกำลังกายรอบคลองร่องปลาค้าวและบ่อบำบัดน้ำเสีย ไม่น้อยกว่าร้อยละ 80</t>
  </si>
  <si>
    <t xml:space="preserve"> - ผู้ประกอบการร้านอาหาร โรงแรมและครัวเรือนในชุมชนติดตั้งถังดักไขมันก่อน</t>
  </si>
  <si>
    <t xml:space="preserve"> - เพิ่มพื้นที่สันทนาการเพื่อประชาชน </t>
  </si>
  <si>
    <t>ปล่อยน้ำเสียลงสู่ท่อระบายน้ำสาธารณะเป็นการป้องกันการอุดดัน ของเส้นท่อและรางระบายน้ำทุกราย</t>
  </si>
  <si>
    <t xml:space="preserve"> - สร้างเครือข่ายความร่วมมือในการจัดการน้ำเสียอย่างยั่งยืนและเสริมสร้างศักยภาพและขยายผลการจัดการน้ำเสียและแนวปฏิบัติที่ดีในการป้องกันและลดมลพิษจากแหล่งน้ำเสียจากชุมชน</t>
  </si>
  <si>
    <t xml:space="preserve"> - ลดเหตุอาชญากรรมในพื้นที่</t>
  </si>
  <si>
    <t>20ECO_01</t>
  </si>
  <si>
    <t>โครงการศูนย์บริการนักท่องเที่ยวอัจฉริยะครบวงจร (Downtown Service Center)</t>
  </si>
  <si>
    <t xml:space="preserve"> - จำนวนนักท่องเที่ยวที่ใช้บริการศูนย์บริการฯ 100,000 คนต่อปี</t>
  </si>
  <si>
    <t xml:space="preserve"> - ลดเรื่องร้องเรียนการกระทำความผิดกับนักท่องเที่ยว</t>
  </si>
  <si>
    <t>1. ประชุมคณะทำงานขับเคลื่อนเทศบาลนครเชียงรายสู่เมืองอัจฉริยะ Smart City 4.0 เพื่อวางกรอบแนวทางการดำเนินงานแผนงานตามข้อเสนอ</t>
  </si>
  <si>
    <t>1. Website สำหรับให้ข้อมูลการท่องเที่ยว: https://www.cityofchiangrai.com</t>
  </si>
  <si>
    <t>จัดจ้าง หรือ สรรหาบุคคลากรสำหรับการพัฒนา website และ application</t>
  </si>
  <si>
    <t xml:space="preserve"> - จำนวนนักท่องเที่ยวที่ใช้งานนวัตกรรมหรือเทคโนโลยีที่ส่งเสริมภาคการท่องเที่ยวมีปริมาณไม่น้อยกว่า ร้อยละ 20 ของจำนวน</t>
  </si>
  <si>
    <t xml:space="preserve"> - รายได้ของประชาชนและผู้ประกอบการด้านท่องเที่ยวเพิ่มขึ้นร้อยละ 5</t>
  </si>
  <si>
    <t>2. วางแผนการดำเนินโครงการพัฒนาเครือข่ายการท่องเที่ยว กิจกรรมส่งเสริมการมีส่วนร่วม ระหว่าง เครือข่ายผู้ประกอบ หน่วยงาน และนักท่องเที่ยว ผ่าน Application Socail Media</t>
  </si>
  <si>
    <t>2. นักท่องเที่ยงใช้บริการ ศุนย์บริการข้อมูลนักท่องเที่ยว</t>
  </si>
  <si>
    <t xml:space="preserve"> - ความพึงพอใจของผู้รับบริการศูนย์บริการฯ มากกว่าร้อยละ 80</t>
  </si>
  <si>
    <t>3. Electric Vehicle มีระบบ กล้อง CCTV . Free-WIFI, USB Charger ภายในถโค้ช</t>
  </si>
  <si>
    <t>4. ตู้ Kiosk บริการข้อมูลการท่องเที่ยว</t>
  </si>
  <si>
    <t>5. รายงานความพึงพอใจต่อผลการดำเนินงานด้านการพัฒนาเทศบาลนครเชียงราย ประจำปี 2565 
เมื่อจำแนกตามยุทธศาสตร์ โดยยุทธศาสตร์ด้านการพัฒนาคุณภาพชีวิต แนวทางการส่งเสริมการสร้างงาน สร้างอาชีพ การ้งแรงงาน มีค่าเฉลี่ยความพึงพอใจของประชาชน อยู่ที่ ระดับมาก (4.29) หรือ ร้อยละ 85.08</t>
  </si>
  <si>
    <t>20ECO_02</t>
  </si>
  <si>
    <t>โครงการเชียงราย ต้นแบบเมืองอาหารปลอดภัย</t>
  </si>
  <si>
    <t xml:space="preserve"> - เกิดการตรวจสอบสารพิษในผลผลิตทางการเกษตร และเฝ้าระวังคุณภาพอาหารประเภทต่าง ๆ ให้อยู่ในเกณฑ์มาตรฐาน</t>
  </si>
  <si>
    <t>1. เกิดพิ้นที่ต้นแบบ โรงเรือนปลูกพืช ผักปลอดภัย ที่ใช้เทคโนโลยีในการควบคุมดูแล</t>
  </si>
  <si>
    <t>ขับเคลื่อนการบูรณาการความร่วมมือระหว่างหน่วยงาน และภาคประชาสังคม เกษตรกร</t>
  </si>
  <si>
    <t xml:space="preserve"> - เพิ่มปริมาณยอดขายผ่านระบบ E-commerce มากกว่าร้อยละ 10</t>
  </si>
  <si>
    <t xml:space="preserve"> - กลุ่มเกษตรกรหันมาทำการเกษตรแบบปลอดภัยมากขึ้นร้อยละ 10</t>
  </si>
  <si>
    <t>2. จัดทำแผนการดำเนินกิจกรรม Smart Farm ส่งเสริม การสร้างโรงเรือนปลูก พืช ผัก ที่ใช้เทคโนโลยีในการควบคุมดูแล</t>
  </si>
  <si>
    <t>2. ร่วมกับสถาบันการศึกษาวิจัยและพัฒนา Application "ผักปลอดภัย"</t>
  </si>
  <si>
    <t xml:space="preserve"> - สร้างมาตรฐานและยกระดับสินค้าเกษตรปลอดภัยในท้องถิ่น ลดรายจ่าย</t>
  </si>
  <si>
    <t>3. จัดทำโครงการอาหารกลางวันนักเรียน โรงเรียนในสังกัดเทศบาลนครเชียงราย</t>
  </si>
  <si>
    <t>3. นักเรียนได้รับอาหารกลางวันที่มีคุณภาพครบห้าหมู่ตามหลักโภชนาการ สะอาด ถูกหลักอนามัยให้แก่นักเรียน</t>
  </si>
  <si>
    <t>เพิ่มรายได้ของเกษตรกร</t>
  </si>
  <si>
    <t>4. ส่งเสริมการรวมกลุ่มเกษตรกร ทำการเกษตรปลอดภัย</t>
  </si>
  <si>
    <t>4. เกิดกลุ่มเกษตรกรผักปลอดสารพิษชุมชนป่างิ้ว (หาดเชียงราย) พื้นที่เษตรปลอดภัยรวม 9 ไร่ และ กลุ่มเกษตรกรที่ปลูกกล้วยหอมทอง ชุมชนป่าตึงริมกก  พื้นที่เษตรปลอดภัยรวม 51 ไร่</t>
  </si>
  <si>
    <t>5. แผนการดำเนินกิจกรรมและโครงการที่จะดำเนินต่อไปในปีงบ 2567  กิจกรรม นครเชียงราย ปลูก เพาะ รักษ์ ภายใต้โครงการ ต้นแแบบเชียงรายเมืองอาหารปลอดภัย 4 กิจกรรม 4 เขต</t>
  </si>
  <si>
    <t xml:space="preserve"> - เกษตรกรสามารถลดรายจ่าย และต้นทุนการผลิตโดยไม่ต้องใช้สารเคมีได้ร้อยละ 10</t>
  </si>
  <si>
    <t>20ECO_03</t>
  </si>
  <si>
    <t>โครงการพัฒนาศักยภาพแหล่งเรียนรู้ แหล่งท่องเที่ยวและส่งเสริมการดำเนินงานวิสาหกิจชุมชน คีรีชัย ยามะ</t>
  </si>
  <si>
    <t>- นักท่องเที่ยวและคณะศึกษาดูงาน เข้ามาท่องเที่ยวและดูงานในพื้นที่ชุมชน</t>
  </si>
  <si>
    <t xml:space="preserve"> - นักท่องเที่ยวและคณะศึกษาดูงาน เข้ามาท่องเที่ยวและดูงานในพื้นที่ชุมชนดอยสะเก็นเพิ่มขึ้นร้อยละ 10</t>
  </si>
  <si>
    <t>1. งบประมาณของเทศบาลนครเชียงราย</t>
  </si>
  <si>
    <t xml:space="preserve">1. จุดชมวิว Sky walk Phase 2 ดำเนินการแล้วเสร็จ </t>
  </si>
  <si>
    <t>1. วางแผนดำเนินการเรื่องเทคโนโลยีให้ข้อมูลด้านการท่องเที่ยวในพื้นที่</t>
  </si>
  <si>
    <t>ดอยสะเก็นเพิ่มขึ้นร้อยละ 10</t>
  </si>
  <si>
    <t>2. งบประมาณจากการสนับสนุน</t>
  </si>
  <si>
    <t>2. ก่อสร้าง จุดชมวิว Sky walk Phase 2</t>
  </si>
  <si>
    <t>2. ให้บริการ Electric Vehicle</t>
  </si>
  <si>
    <t>2. วางแผนการประชาสัมพันธ์ การท่องเที่ยวในพื้นที่เพิ่มเติม</t>
  </si>
  <si>
    <t xml:space="preserve"> - เกิดการรวมกลุ่มการผลิตภัณฑ์ชุมชนในรูปแบบวิสาหกิจชุมชน และมีช่องทาง</t>
  </si>
  <si>
    <t>3. โครงการ 1 อปท. 1 สวนสมุนไพร เฉลิมพระเกียรติ</t>
  </si>
  <si>
    <t>3. กิจกรรม Smart Farm ในพื้นที่</t>
  </si>
  <si>
    <t>การจำหน่ายสินค้าในรูปแบบ Online เกิดผลกระทบเชิงบวกทางรายได้จาก</t>
  </si>
  <si>
    <t>4. เกิดสวนสมุนไพร ในพื้นที่ชุมชนดอยสะเก็น  นักเรียน เยาวชน และประชาชนในชุมชน ผู้เข้าร่วมกิจกรรมมีความรู้ความเข้าใจเกี่ยวกับสมุนไพรท้องถิ่น</t>
  </si>
  <si>
    <t>เดิมอย่างน้อยร้อยละ 5 ของฐานรายได้เฉลี่ยของประชาชนในชุมชน</t>
  </si>
  <si>
    <t>20PEO_01</t>
  </si>
  <si>
    <t>โครงการศูนย์เรียนรู้เพื่อเพิ่มพูนทักษะและพัฒนาศักยภาพเมืองเทศบาลนครเชียงราย (CNXT Chiang Rai)</t>
  </si>
  <si>
    <t>-  จำนวนผู้เข้ารับบริการ 100,000 คนต่อปี</t>
  </si>
  <si>
    <t>งบรับการสนับสนุนงบประมาณ จากกลุ่มจังหวัดภาคเหนือตอนบน ปีงบประมาณ</t>
  </si>
  <si>
    <t>1. เปลี่ยนแปลงวัตถุประสงค์แผนงาน / กระบวนการดำเนินงาน เป็นการส่งเสริมให้เกิดพื้นที่เชิงสร้างสรรค์ สำหรับกิจกรรมของเยาวชนในพื้นที่ อาคาร Downtown</t>
  </si>
  <si>
    <t>เปลี่ยนแปลงนโนบาย/โครงการ ดำเนินงาน</t>
  </si>
  <si>
    <t>เตรียมการปรับเปลี่ยนแผนการดำเนินโครงการด้าน Smart people</t>
  </si>
  <si>
    <t>*มีการเปลี่ยนแปลงแผนการดำเนินโครงการ *</t>
  </si>
  <si>
    <t xml:space="preserve"> - ประชาชานในเทศบาลทุกคนรู้จักและสามารถเข้าถึงบริการของศูนย์</t>
  </si>
  <si>
    <t>2. ดำเนินกิจกรรมเพื่อส่งเสริมพื้นที่ท่องเที่ยวเชิงสร้างสรรค์</t>
  </si>
  <si>
    <t>2. เกิดพิ้นที่ต้นแบบ โรงเรือนปลูกพืช ผักปลอดภัย ที่ใช้เทคโนโลยีในการควบคุมดูแล ในพื้นที่สถานศึกษา</t>
  </si>
  <si>
    <t xml:space="preserve"> - ความพึงพอใจของผู้เข้าใช้บริการภายในศูนย์ฯ มากกว่า ร้อยละ 80</t>
  </si>
  <si>
    <t>3. ดำเนินกิจกรรม Smart Farm ส่งเสริมการสร้างโรงเรือนปลูก พืช ผัก ที่ใช้เทคโนโลยีในการควบคุมดูแล ในพื้นที่สถานศึกษา</t>
  </si>
  <si>
    <t xml:space="preserve"> - จำนวนผู้ผ่านการฝึกอบรมทักษะ จากศูนย์ปีละ 700 คน</t>
  </si>
  <si>
    <t xml:space="preserve"> - มีผู้ประกอบการ องค์กร หรือหน่วยงานร่วมดำเนินการและสนับสนุน อย่างน้อย</t>
  </si>
  <si>
    <t>20 หน่วยงาน ในปีแรก</t>
  </si>
  <si>
    <t xml:space="preserve"> - ปริมาณการใช้พลังงานทั้งหมดของตัวอาคารศูนย์ มาจากพลังสะอาดไม่น้อยกว่า ร้อยละ 10</t>
  </si>
  <si>
    <t>โครงการ Smart People ที่เปลี่ยนแปลง</t>
  </si>
  <si>
    <t xml:space="preserve">โครงการจัดการศึกษาเพื่อพัฒนาศักยภาพผู้เรียนตามแนวคิดการจัดการเรียนรู้ที่เน้นความแตกต่างระหว่างบุคคล (Differentiated Instruction) โรงเรียนเทศบาล 6 นครเชียงราย 
(CRMS 6 Information System &amp; Student Support System: IS &amp; 3S)
</t>
  </si>
  <si>
    <t xml:space="preserve">1. เกิดการพัฒนาการศึกษาเชิงระบบ โดยมีการยกระดับคุณภาพด้านการจัดการเรียนการสอนที่ได้มาตรฐาน
</t>
  </si>
  <si>
    <t xml:space="preserve">
</t>
  </si>
  <si>
    <t>1. งบประมาณของเทศบาลนครเชียงราย
2. งบสนับสนุนจากหน่วยงานอื่น</t>
  </si>
  <si>
    <t>https://drive.google.com/drive/folders/1VBb3KbJDBKDeq0dtucgQzAG5R_ExV3Ph?usp=sharing</t>
  </si>
  <si>
    <t>1. กระบวนการสร้างหลักสูตรสถานศึกษาที่มีความหลากหลาย สามารถตอบสนองความถนัดและความสนใจที่แตกต่างกันของผู้เรียนผ่านนวัตกรรมโปรแกรมการพัฒนานักเรียนเป็นรายบุคคล (โปรแกรม วช.) ซึ่งเป็นโปรกแกรมที่วิเคราะห์ผู้เรียนออกเป็น 3 กลุ่ม คือ กลุ่มส่งเสริม กลุ่มพัฒนา และกลุ่มซ่อมเสริม โดยกลุ่มส่งเสริม (กลุ่มเก่ง) ได้รับการส่งเสริมศักยภาพทางวิชาการให้เข้มข้นขึ้นพร้อมที่จะเข้าแข่งขันทักษะทางวิชาการในทุกสาขาวิชาและทุกระดับการแข่งขัน กลุ่มพัฒนา (กลุ่มปานกลาง) ได้รับการพัฒนาศักยภาพและความสามารถทางวิชาการให้สูงขึ้นในทุกรายวิชา และกลุ่มซ่อมเสริม (กลุ่มอ่อน) ได้รับการดูแลอย่างใกล้ชิดจากครูประจำวิชา เพื่อเรียนเสริมหรือทำแบบฝึกหัดเพิ่มเติม จนสามารถพัฒนาตนเองให้เป็นกลุ่มปานกลางได้
2. ริเริ่มให้มีบุคลากร ตำแหน่งผู้ช่วยสนับสนุนการเรียนรู้ (LEARNING SUPPORT ASSISTANT : LS ) ในการดูแลช่วยเหลือนักเรียนเชิงลึกอย่างรอบด้านและทั่วถึง ผ่านโปรแกรม Scan, Sort และ Support
3. จัดทำข้อมูลระบบสารสนเทศ CRMS6 In formation System เพื่อบริหารจัดการระบบพื้นฐานในรูปแบบอันโนมัติ</t>
  </si>
  <si>
    <t xml:space="preserve">จากผลการดำเนินงานพบว่าความพึงพอใจดำเนินงานโครงการจัดการศึกษาเพื่อพัฒนาศักยภาพผู้เรียนตามแนวคิดการจัดการเรียนรู้ที่เน้นความแตกต่างระหว่างบุคคล (Differentiated Instruction)  โรงเรียนเทศบาล 6 นครเชียงราย ( CRMS 6 Information System &amp; Student Support System : IS &amp; 3S) ระดับองค์กรมีค่าเฉลี่ยประเมินความพึงพอใจต่อการศึกษาดูงานในรูปแบบการจัดการศึกษาของโรงเรียนเทศบาล 6 นครเชียงราย มีความพึงพอใจในระดับมากที่สุด 4.65 ระดับมหาวิทยาลัยมีค่าเฉลี่ยประเมินความพึงพอใจต่อการศึกษาดูงานในรูปแบบการจัดการศึกษาของ โรงเรียนเทศบาล 6 นครเชียงราย มีความพึงพอใจในระดับมากที่สุด 4.58    ระดับสถานศึกษามีค่าเฉลี่ยประเมินความพึงพอใจต่อการศึกษาดูงานในรูปแบบการจัดการศึกษาของ โรงเรียนเทศบาล 6 นครเชียงราย มีความพึงพอใจในระดับมากที่สุด 4.76 จากการสำรวจความพึงพอใจดังกล่าว </t>
  </si>
  <si>
    <t>2. นักเรียนที่จบการศึกษาในระดับชั้นปีที่ 6 สามารถเข้าศึกษาต่อในมหาวิทยาลัยได้ ร้อยละ100</t>
  </si>
  <si>
    <t xml:space="preserve"> นักเรียนที่สามารถสอบเข้าเรียนต่อระดับมหาวิทยาลัยของรัฐได้ถึง 2,277 คน คิดเป็นร้อยละ 100 เมื่อเปรียบเทียบระหว่างปี 2562 – 2565</t>
  </si>
  <si>
    <t>3. ได้รับความเชื่อมั่นจากผู้ปกครอง ในการส่งบุตรหลานมาเข้าเรียนเพิ่มขึ้นทุกปี</t>
  </si>
  <si>
    <t xml:space="preserve">ผู้ปกครองส่งบุตรหลานมาเข้าเรียนเพิ่มขึ้น เมื่อศึกษาจากการสมัครเข้าเรียนในโรงเรียนเทศบาล ๖ จาก ปี 2563 จำนวน 2,351 คน ปี 2564 จำนวน 2,480 คนและปี 2565 จำนวนเพิ่มขึ้นถึง 2,976 คน </t>
  </si>
  <si>
    <t>4. สร้างภาคีคววามร่วมมือด้านการพัฒนาการศึกษา</t>
  </si>
  <si>
    <t>ได้ทำบันทึกความร่วมมือ MOU กับชุมชน สถาบันการศึกษา หน่วยงานภาครัฐและเอกชน ทั้งระดับจังหวัด ระดับประเทศและระดับนานาชาติ</t>
  </si>
  <si>
    <t>5. เกิดการนำใช้เทคโนโลยีเพื่อช่วยในการ พัฒนาระบบการศึกษาและดูแลคุณภาพชีวิตนักเรียน</t>
  </si>
  <si>
    <t>20LIV_01</t>
  </si>
  <si>
    <t>โครงการดูแลส่งเสริมคุณภาพชีวิตประชาชนแบบองค์รวม</t>
  </si>
  <si>
    <t>- ความพึงพอใจของประชาชนผู้มาใช้สวนสาธารณะในเขตเทศบาลนครเชียงราย ร้อยละ 80</t>
  </si>
  <si>
    <t>งบประมาณจากผู้สนับสนุนทุกภาคส่วน</t>
  </si>
  <si>
    <t>1. นำระบบสารสนเทศเข้ามาช่วยพัฒนาระบบให้บริการของกองการแพทย์
2. สร้างเครือข่ายความร่วมมือด้านสุขภาวะชุมชน
3. จัดทำแผนการเพิ่มพื้นที่เอื้อต่อการมีสุขภาพดี สวนสาธารณะล้อมเมือง</t>
  </si>
  <si>
    <t>1. พัฒนาระบบการจองคิวออนไลน์ เพื่อรับบริการทางการแพทย์ ของกองการแพทย์</t>
  </si>
  <si>
    <t>จำเป็นต้องมีการจัดสรรบุคลากรที่มีเพื่อฝึกอบรมการพัฒนาเทคโนโลยีของกองแพทย์ ผนวกกับจัดสรรเอกชนมาช่วยในการดำเนินงาน</t>
  </si>
  <si>
    <t xml:space="preserve"> - ประชาชนใส่ใจเรื่องสุขภาพมากขึ้นและมีจำนวนคนออกกำลังกายเพิ่มขึ้นร้อยละ 5</t>
  </si>
  <si>
    <t>2. ศึกษาความเป็นไปได้ในการติดตั้งระบบดูแลความปลอดภัย ให้แก่ผู้มาใช้บริการสวนสาธารณะริมแม่น้ำกก</t>
  </si>
  <si>
    <t xml:space="preserve"> - มีการจัดเก็บระบบฐานข้อมูลผู้สูงอายุภาวะพึ่งพิง</t>
  </si>
  <si>
    <t>3. บันทึกข้อตกลงความร่วมมือเพื่อพัฒนาศักยภาพด้านการสาธารณสุขร่วมกับสำนักงานสาธารณสุขจังหวัด</t>
  </si>
  <si>
    <t xml:space="preserve"> - ผู้สูงอายุที่มีภาวะพึ่งพิง ที่ขึ้นทะเบียนได้รับบริการผ่านโปรแกรมแผนพยาบาลดูแล (Care Plan) ทุกราย</t>
  </si>
  <si>
    <t>4. จำนวน สวนสาธารณะกระจายอยู่ทั่วเมืองกว่า 12 สวน</t>
  </si>
  <si>
    <t>ส่งรายงาน พ.ย. แต่ไม่รายงานความก้าวหน้า</t>
  </si>
  <si>
    <t>ยังไม่ครบ</t>
  </si>
  <si>
    <t>มิ.ย.</t>
  </si>
  <si>
    <t>โครงการ</t>
  </si>
  <si>
    <t>ตัวชี้วัดเป้าหมาย</t>
  </si>
  <si>
    <t>ตัวชี้วัดจากผลการดำเนินงาน</t>
  </si>
  <si>
    <t>แหล่งงบประมาณ</t>
  </si>
  <si>
    <t>กรอบงบประมาณ (ล้านบาท)</t>
  </si>
  <si>
    <t>สถานะการดำเนินโครงการ</t>
  </si>
  <si>
    <t>ความคืบหน้า (%)</t>
  </si>
  <si>
    <t>กิจกรรมที่ได้ดำเนินการ</t>
  </si>
  <si>
    <t>1. ระบบบริหารข้อมูลเมือง (City Data Platform)</t>
  </si>
  <si>
    <t>1.1 โครงการที่เกี่ยวข้อง</t>
  </si>
  <si>
    <r>
      <t xml:space="preserve">โครงการการจัดทำระบบฐานข้อมูลเมือง </t>
    </r>
    <r>
      <rPr>
        <sz val="14"/>
        <color rgb="FFC00000"/>
        <rFont val="Sarabun"/>
      </rPr>
      <t>หมวดหมู่ ด้านสาธาณสุขและสวัสดิการสังคม (*Smart Health)</t>
    </r>
  </si>
  <si>
    <t xml:space="preserve">งบฯเทศบัญญัติ </t>
  </si>
  <si>
    <t xml:space="preserve">1. เริ่มต้นสร้างแพลตฟอร์มในการบันทึกการปฏิบัติงานดูแลผู้มีสภาวะพึ่งพิงในโครงการ LTC โดยใช้ Google form
2. สร้างแพลตฟอร์มรวบรวมข้อมูลกลุ่มเป้าหมายโดยใช้ App sheet ในโครงการ Smart Health ระยะที่ 1
3. ให้ความช่วยเหลือในการใช้งานแพลตฟอร์มแก่ภาคสหวิชาชีพ (อสม. และ C.G.) ในการจัดเก็บหรือปรับปรุงข้อมูลให้เป็นปัจจุบัน </t>
  </si>
  <si>
    <t>1. เกิดการบูรณาการฐานข้อมูลด้านสุขภาพ และสวัสดิการสังคม (เบี้ยยังชีพ ,เบี้ยผู้พิการ) ให้เป็นหนึ่งเดียว (One data platform)
2. เกิดความมีส่วนร่วมกับภาคสหวิชาชีพ (อสม. , C.G.) ในการพัฒนาการบริการด้านสุขภาพต่างๆ ในอนาคต</t>
  </si>
  <si>
    <t>1. การจัดเก็บข้อมูลเป็นระบบออนไลน์ และไม่มีการบันทึกการเปลี่ยนแปลง ซึ่งข้อมูลอาจจะไม่ถูกต้อง หรือเป็นปัจจุบัน
2. ข้อมูลในส่วนการบันทึกการปฏิบัติงาน เพื่อเป็นหลักฐานในการเบิกจ่ายค่าแรงมีข้อผิดพลาดบ้างเล็กน้อย เนื่องจากอยู่ในช่วงทดลองใช้งาน และพัฒนาระบบควบคู่ไปด้วย</t>
  </si>
  <si>
    <t>ทำงานระบบ Hybrid หรือการบันทึกข้อมูลโดยใช้แอฟพลิเคชั่นควบคู่กับการลงข้อมูลบนเอกสาร ในกรณีที่ในระบบมีความผิดพลาด เพื่อไม่ให้เกิดปัญหาในการเบิกจ่ายค่าแรง (เฉพาะโครงการ LTC)</t>
  </si>
  <si>
    <r>
      <t xml:space="preserve">โครงการการจัดทำระบบฐานข้อมูลเมือง </t>
    </r>
    <r>
      <rPr>
        <sz val="14"/>
        <color rgb="FFC00000"/>
        <rFont val="Sarabun"/>
      </rPr>
      <t>หมวดหมู่ ด้านสิ่งแวดล้อม (**ริเริ่ม งานขยะติดเชื้อ)</t>
    </r>
  </si>
  <si>
    <t>ไม่ใช้งบประมาณ</t>
  </si>
  <si>
    <t>1. สร้าง platform ในการบันทึกการปฏิบัติงานติดตามงานเก็บขยะติดเชื้อของเทศบาลเมืองน่าน โดยใช้ google form และแอฟพลิเคชั่น Time Stamp เพื่อประทับเวลาและพิกัดในรูปการปฏิบัติงาน
2. สร้าง Dashborad ในการรายงานภาพรวมข้อมูลเชิงปริมาณของงานเก็บขยะติดเชื้อ เพื่ออำนวยความสะดวกแก่ผู้บริหาร และเจ้าหน้าที่ผู้เกี่ยวข้อง</t>
  </si>
  <si>
    <t>1. มีแพลตฟอร์มจัดเก็บและรายงานภาพรวมข้อมูล ระยะที่ 1 ซึ่งกำลังใช้งานจริง
2. เจ้าหน้าที่ๆเกี่ยวข้องเข้าใจระบบการทำงานของ platform
3. อยู่ในช่วงวางแผนการพัฒนาระบบการจัดเก็บข้อมูลในระยะที่ 2 (Phase 2)</t>
  </si>
  <si>
    <t>ข้อมูลใน Dash borad อาจจะไม่เป็นปัจจุบันเท่าที่ควร เนื่องจาก การดึงข้อมูลจาก platform จะอ้างอิงจากการประทับเวลาของ Google form ซึ่งในการปฏิบัติงานจริงของการจัดเก็บขยะติดเชื้อมักเป็นเวลากลางคืน หรือไม่เป็นเวลา ฉะนั้นการลงข้อมูลอาจจะไม่ตรงตามเวลาจริง</t>
  </si>
  <si>
    <t>Admin คอยปรับปรุงข้อมูลวัน เวลาให้ตรงกับ การประทับเวลาและพิกัดในรูปการปฏิบัติงาน</t>
  </si>
  <si>
    <t>โครงการ...</t>
  </si>
  <si>
    <t>2. ระบบบริการอัจฉริยะ</t>
  </si>
  <si>
    <t>2.1 Smart Environment</t>
  </si>
  <si>
    <t>ระบบบริหารจัดการขยะอัจฉริยะ มีระบบติดตามพิกัด(GPS) และเก็บข้อมูลการทํางานของรถบรรทุกขยะ และแจ้งเตือนการจัดเก็บขยะแก่ประชาชนผ่าน Application</t>
  </si>
  <si>
    <t xml:space="preserve">-  ประชาชนความพึงพอใจต่อการให้บริการรถเก็บขยะในระดับดี มากกว่า 90%
 </t>
  </si>
  <si>
    <t>เทศบาล</t>
  </si>
  <si>
    <t>400,000 บาท</t>
  </si>
  <si>
    <t>1. ดำเนินการจัดจ้างกับบริษัทรับติดตั้งอุปกรณ์ระบบติดตามพิกัด (GPS) ยานพาหนะ</t>
  </si>
  <si>
    <t>อยู่ระหว่างการลงนามจัดจ้าง</t>
  </si>
  <si>
    <t>ล่าช้ากว่าแผนเนื่องมีงบประมาณไม่เพียงพอ (ผลกระทบจากปัญหาการแพร่ระบาดโควิด-19)</t>
  </si>
  <si>
    <t xml:space="preserve"> - ลดระยะเวลาในการเก็บขยะต่อครั้งเฉลี่ยไม่ต่ำกว่า 10 %</t>
  </si>
  <si>
    <t xml:space="preserve"> - ลดปริมาณขยะตกค้างในพื้นที่ลงมากกว่า 30%</t>
  </si>
  <si>
    <t xml:space="preserve"> - ลดปริมาณการใช้เชื้อเพลิงในการเก็บขยะต่อรอบไม่ต่ำกว่า 10 %</t>
  </si>
  <si>
    <t>- ลดก๊าซเรือนกระจก (CO2) จากการจัดการขยะตกค้างได้ไม่น้อยกว่าร้อยละ 10 ต่อปี</t>
  </si>
  <si>
    <t>2.2 Smart Energy</t>
  </si>
  <si>
    <t>สนับสนุนและริเริ่มการใช้พลังงานแสงอาทิตย์เพื่อผลิตกระแสไฟฟ้าในพื้นที่สาธารณะ (สวนศรีเมือง) โดยแผงโซลาร์เซลล์ เพื่อประหยัดค่าใช้จ่าย และประชาสัมพันธ์ข้อมูล/ความรู้แก่สาธารณะเพื่อเป็นต้นแบบให้แก่ประชาชนและครัวเรือนในเขตเทศบาล</t>
  </si>
  <si>
    <t xml:space="preserve">- ช่วยลดพลังงานไฟฟ้าในพื้นที่ละ 600 หน่วย/เดือน/พื้นที่ หรือคิดเป็นจำนวนเงินได้ 2,700 บาท/เดือน/พื้นที่
</t>
  </si>
  <si>
    <t>2,500,000 บาท</t>
  </si>
  <si>
    <t>ติดตตั้งระบบปั๊มน้ำด้วยพลังงานแสงอาทิตย์ ณ สวนสาธารณะศรีเมือง</t>
  </si>
  <si>
    <t>สามารถนำน้ำขึ้นหอถึงสูงได้โดยใช้ระบบพลังงานแสงอาทิตย์ (Solar Cell)</t>
  </si>
  <si>
    <t xml:space="preserve"> - ผลิตไฟฟ้าจากพลังงานแสงอาทิตย์ 5 กิโลวัตต์/พื้นที่</t>
  </si>
  <si>
    <t xml:space="preserve"> - ประชาชนผู้ใช้บริการพื้นที่สวนสาธารณะ มีความสนใจใช้เทคโนโลยี Solar Cell ในครัวเรือนหรือชุมชนมากกว่า 20 ครัวเรือน</t>
  </si>
  <si>
    <t>โคมไฟส่องสว่างLED พร้อมระบบการควบคุมการทำงานผ่านคอมพิวเตอร์/Application เพื่อลดปริมาณการใช้พลังงานไฟฟ้า ค่าซ่อมบำรุงและเกิดประสิทธิภาพสอดคล้องกับความต้องการใช้อย่างแท้จริง</t>
  </si>
  <si>
    <t xml:space="preserve">- ปริมาณการใช้ไฟฟ้าสาธารณะในจุดที่มีการปรับเปลี่ยนลดลงจากเดิม ไม่น้อยกว่า 3% ภายใน 1 ปี
</t>
  </si>
  <si>
    <t>รางวัล IOT Showcase Pitching 2022 บ.จัมโบ้ (ลานรวมใจ) / เทศบาลเมืองน่าน</t>
  </si>
  <si>
    <t>6,300,000 บาท</t>
  </si>
  <si>
    <t xml:space="preserve">ติดตั้งระบบ IOT Streetlighting บริเวณลานรวมใจ จำนวน 5 หลอด และมีแผนติดตั้งบริเวณ ถ.เทวราช </t>
  </si>
  <si>
    <t>ปัจจุบันได้ทดลองติดตั้งบริเวณลานรวมใจจำนวน 5 หลอด ใช้ควบคุมการทำงานผ่านระบบ IOT ได้ตามปกติ และมีแผนติดตั้งบริเวณถนน ซึ่งกำลังอยู่ในขั้นตอนการพิจารณาเลือกจุดติดตั้ง</t>
  </si>
  <si>
    <t>ปัจจุบันถนนในเขตเทศบาลเมืองน่าน กำลังอยู่ในช่วงบูรณะซ่อมแซมจากโครงการนำสายไฟลงดินของการไฟฟ้าส่วนภูมิภาค ซึ่งอาจทำให้โครงการติดตั้งหลอดไฟถนนล่าช้า</t>
  </si>
  <si>
    <t>พิจารณาบรรจุโครงการพัฒนาระบบไฟฟ้าสาธารณะเป็นระบบ IOT ในเทศบัญญัติงบประมาณรายจ่าย ประจำปีงบประมาณ พ.ศ. 2567</t>
  </si>
  <si>
    <t>-สามารถลดปริมาณก๊าซเรือนกระจก จากปริมาณไฟฟ้าที่ใช้งานลดลง 10 %</t>
  </si>
  <si>
    <t>2.3 Smart Economy</t>
  </si>
  <si>
    <t>2.4 Smart Mobility</t>
  </si>
  <si>
    <t>2.5 Smart Governance</t>
  </si>
  <si>
    <t>โครงการพัฒนาระบบให้บริการประชาชนในรูปแบบดิจิทัล ได้แก่ 
- การขออนุมัติก่อสร้าง/ต่อเติมอาคารด้วยระบบอิเล็กทรอนิกส์
- การจองคิวรับบริการงานทะเบียนและบัตรล่วงหน้า ผ่านระบบออนไลน์
- การชำระค่าธรรมเนียมต่างๆ ผ่านระบบออนไลน์ (ค่าขยะ,ค่าบำบัดน้ำเสีย , ค่าบริการ , ค่าปรับ)</t>
  </si>
  <si>
    <t xml:space="preserve"> - ประชาชน ผู้ใช้บริการมีผลความพึงพอใจในรูปแบบการบริการในระดับดี ไม่น้อยกว่า 60% ของจำนวนผู้ใช้บริการดังกล่าว
</t>
  </si>
  <si>
    <t>500,000 บาท</t>
  </si>
  <si>
    <t>เจ้าหน้าที่สำนักปลัดและผู้ที่เกี่ยวข้องอบรมการสร้างแพลตฟอร์มใช้งานเอง (หลักสูตรของ อ.ศุภชาติ)</t>
  </si>
  <si>
    <t xml:space="preserve">1. มีแพลตฟอร์มดิจิทัลใช้ในงานสารบรรณของเทศบาลและสถานศึกษาในสังกัด ซึ่งกำลังอยู่ในช่วงทดลองใช้งานควบคู่กับระบบสารบรรณแบบดั้งเดิม
2. อยู่ในขั้นตอนการวางแผนพัฒนาแพลตฟอร์มในระยะที่ 2 (Phase 2) เพื่อเชื่อมต่องานบริการภาครัฐทั้งภายในหน่วยงานและประชาชน (E-Service) </t>
  </si>
  <si>
    <t xml:space="preserve"> - มีผู้ใช้บริการในระบบดังกล่าว ไม่น้อยกว่า 30% ของจำนวนผู้ใช้บริการทั้งหมดในปีที่ผ่านมา</t>
  </si>
  <si>
    <t>- ลดระยะเวลาในการทำธุรกรรมต่างๆ ลงไปได้ไม่ต่ำกว่า 30 %</t>
  </si>
  <si>
    <t>2.6 Smart People</t>
  </si>
  <si>
    <t>หลักสูตรการเรียนการสอน Coding ริเริ่มโดยโรงเรียนดรุณวิทยา (บ้านสวนตาล) ในการพัฒนาทักษะการคิด ความเข้าใจและการพัฒนานวัตกรรม เช่น เว็บไซต์ ระบบปฏิบัติการอัตโนมัติ หรือเครื่องมือในชีวิตประจำวัน แก่นักเรียนในสังกัดโรงเรียน อปท. เทศบาลเมืองน่าน</t>
  </si>
  <si>
    <t xml:space="preserve">- นักเรียนระดับมัธยมศึกษา ในพื้นที่เทศบาลเมืองน่านไม่น้อยกว่า 100 คน ได้ร่วมอบรมและปฏิบัติการ
ที่
 </t>
  </si>
  <si>
    <t>ทุนสนับสนุน Depa และ งบโรงเรียนดรุณวิทยา</t>
  </si>
  <si>
    <t>ปรับปรุงสถานที่จัดตั้งศูนย์การเรียนรู้ และจัดซื้ออุปกรณ์การเรียน การสอน ในรายวิชาวิทยาการวิทยาศาสตร์ / ติดตั้งระบบ Smart Farming  เป็นระบบสั่งการรดน้ำแปลงผักด้วยเสียง หรือควบคุมผ่านอุปกรณ์สื่อสาร (Tablet , Smart Phone , onsite )</t>
  </si>
  <si>
    <t>นักเรียนในโรงเรียนสามารถสร้างสิ่งประดิษฐ์ได้รับรางวัลนวัตกรรมดีเด่นในโรงเรียนระดับปฐมศึกษาระดับจังหวัด ในโครงการ "ถังขยะอัจฉริยะ" และ "หุ่นยนต์เก็บขยะ" และมีแปลงผักอัจฉริยะ ภายในโรงเรียน</t>
  </si>
  <si>
    <t>ไม่ได้รับการสนับสนุนงบประมาณในการดำเนินโครงการจากเทศบาล</t>
  </si>
  <si>
    <t>ใช้งบประมาณของโรงเรียน และสมทบกับงบประมาณสนับสนุนจาก depa</t>
  </si>
  <si>
    <t xml:space="preserve"> -  โรงเรียนสังกัดเทศบาลเมืองน่านเข้าร่วมโครงการอย่างน้อย 50% ของจำนวนโรงเรียนทั้งหมดในพื้น</t>
  </si>
  <si>
    <t>- นักเรียนหรือผู้เรียนสามารถนำความรู้ไปสร้างผลิตภัณฑ์หรือแนวทางเกี่ยวกับ
เทคโนโลยีและซอฟแวร์เพื่อใช้ประโยชน์หรือแก้ปัญหาในสถานศึกษาหรือพื้นที่เทศบาลเมืองน่านได้</t>
  </si>
  <si>
    <t>Application NAN Connext เป็นช่องทางการเข้าถึงบริการภาครัฐ ของประชาชนในเขตเทศบาลเมืองน่าน ทำหน้าที่เป็นสื่อกลางในการให้ข้อมูลของเมือง/การให้บริการ/ประชาสัมพันธ์ แก่ประชาชนในพื้นที่ ผ่าน LINE ที่สามารถเข้าถึงได้ง่ายทุกเพศทุกวัย</t>
  </si>
  <si>
    <t xml:space="preserve">- การเข้าใช้งาน จำนวนไม่น้อยกว่า 15,000 ครั้ง/เดือน
</t>
  </si>
  <si>
    <t>ทุนสนับสนุน Depa และ งบเทศบาล</t>
  </si>
  <si>
    <t>5,000,000 บาท</t>
  </si>
  <si>
    <t>ออกแบบ option บน Application และให้บริษัทเอกชน หรือ Digital Provider สร้าง Application และทดลองใช้งาน</t>
  </si>
  <si>
    <t>กำลังอยู่ในขั้นตอนการพิจารณาทุนสนับสนุนของ depa (Digital Infrastructure Fund วงเงิน 5 ล้านบาท)</t>
  </si>
  <si>
    <t xml:space="preserve"> - ระดับความพึงพอใจของผู้ใช้งาน ไม่น้อยกว่า ร้อยละ 80</t>
  </si>
  <si>
    <t xml:space="preserve"> - สามารถจัดเก็บค่าธรรมเนียมการใช้งานหลังจากให้บริการ 1 ปี</t>
  </si>
  <si>
    <t>ฝึกอบรมเชิงปฏิบัติการเกี่ยวกับการตลาดออนไลน์และการเสริมสร้างมูลค่าทางธุรกิจในยุคดิจิทัลสำหรับผู้ประกอบการร้านค้าในพื้นที่ สร้างเครือข่ายความรู้เพื่อความยั่งยืนแก่ผู้ประกอบการร้านค้าในพื้นที่ รวมถึงการสร้างสื่อการเรียนรู้เช่น วีดีโอหรือการจัดสัมนาออนไลน์ และช่องทางการขายสินค้าผ่าน Nan Connext</t>
  </si>
  <si>
    <t xml:space="preserve"> - มีผู้ประกอบการธุรกิจที่ลงทะเบียนเป็นเครือข่ายกับเทศบาลเมืองน่าน เข้าร่วมกิจกรรมการพัฒนาทักษะด้านธุรกิจและการตลาดต่อครั้งไม่ต่ำกว่า 80 % ของจำนวนผู้ประกอบการในเครือข่ายทั้งหมด
</t>
  </si>
  <si>
    <t>380,000 บาท</t>
  </si>
  <si>
    <t xml:space="preserve"> - ผู้ประกอบการที่เข้าร่วมโครงการอย่างน้อย 20 % สามารถเพิ่มยอดขาย หรือรายได้หลังจากการเข้าร่วมอบรมและพัฒนาทักษะ</t>
  </si>
  <si>
    <t xml:space="preserve"> - เกิดการพึ่งพาตนเองของระบบโครงข่ายการอบรมและกิจกรรมเสริมทักษะของ
ผู้ประกอบการธุรกิจในเครือข่ายของเทศบาลเมืองน่าน ภายในปีงบประมาณ 2566 
เพื่อสร้างพื้นที่การแบ่งปันข้อมูล การจัดกิจกรรมเสริมสร้างทักษะและสร้างบุคลากร
ทางธุรกิจที่มีคุณภาพในพื้นที่ด้วยตนเอง</t>
  </si>
  <si>
    <t>การพัฒนาความรู้และทักษะการใช้งาน application หรือ social media ต่างๆ ที่ใช้ในชีวิตประจำวัน (ไม่มีในข้อเสนอโครงการ)</t>
  </si>
  <si>
    <t>40,000 บาท</t>
  </si>
  <si>
    <t>จัดอบรมการใช้งาน LINE และ Facebook ในการทำงานแก่ผู้บริหารและเจ้าหน้าที่ในเทศบาลเมืองน่าน</t>
  </si>
  <si>
    <t>1. SCA ได้รับมอบหมายให้ติดตาม อบรม และอำนวยความสะดวกในการใช้งานแพลตฟอร์ม Smart Health และแพลตฟอร์มเก็บข้อมูลในส่วนอื่น แก่เจ้าหน้าที่ๆเกี่ยวข้อง ทั้งภายในและภายนอกเทศบาลฯ (C.G. , อสม.)</t>
  </si>
  <si>
    <t>2.7 Smart Living</t>
  </si>
  <si>
    <t>การบูรณาการระบบกล้องวงจรปิดร่วมกันระหว่างสถานีตำรวจภูธรเมืองน่านและเทศบาลเมืองน่าน เพื่อเพิ่มความสามารถในการสอดส่องดูแลความปลอดภัยของประชาชนและทรัพย์สิน</t>
  </si>
  <si>
    <t xml:space="preserve">- มีระบบแจ้งเตือนสาธารณภัยและอาชญากรรมผ่าน Application หรือ Line OA
</t>
  </si>
  <si>
    <t>สถานีตำรวจภูธร จ.น่าน และ งบเทศบาล</t>
  </si>
  <si>
    <t>3,000,000 บาท</t>
  </si>
  <si>
    <t>- มีโครงข่ายกล้อง CCTV ครอบคลุมพื้นที่100% ของพื้นที่เสี่ยง</t>
  </si>
  <si>
    <t xml:space="preserve"> - ลดจำนวนเหตุอาชญากรรมในพื้นที่เสี่ยง ได้อย่างน้อย 10% ในระยะเวลา 1 ปี</t>
  </si>
  <si>
    <t>ระบบรวบรวมข้อมูลการตรวจวัดระดับน้ำ และแจ้งเตือนระดับน้ำอัตโนมัติ ระบบฯจะตรวจสอบระดับน้ำโดยอัตโนมัติทุกช่วงเวลา และนำระดับน้ำในแต่ละจุดมาคำนวณหาโอกาสความเสี่ยงที่จะเกิดน้ำท่วมและลดความเสียหายทางด้านเศรษฐกิจจากอุทกภัยข้อมูลระดับน้ำและการไหลในแม่น้ำน่าน จะถูกส่งไปยังศูนย์ IOC และสำนักงานป้องกันและบรรเทาสาธารณภัยจังหวัดน่าน</t>
  </si>
  <si>
    <t xml:space="preserve"> - ติดตั้งระบบรวบรวมข้อมูลการตรวจวัดระดับน้ำอัตโนมัติ และแจ้งผลการตรวจวัดระดับน้ำได้100 % 
</t>
  </si>
  <si>
    <t>250,000 บาท</t>
  </si>
  <si>
    <t>- มีรูปแบบการซ้อมปฏิบัติการเพื่อรับมือเหตุการณ์น้ำท่วม เพื่อให้บุคลากรที่เกี่ยวข้องและประชาชนในพื้นที่ทุกครัวเรือน มีความพร้อมที่จะรับมือเมื่อมีเหตุการณ์เกิดขึ้นจริง</t>
  </si>
  <si>
    <t xml:space="preserve"> - ความเสียหายทางด้านเศรษฐกิจจากภัยน้ำท่วม ลดลงอย่างน้อย 20 %</t>
  </si>
  <si>
    <t>Smart Pole เสาอัจฉริยะ โดย 1 ต้น จะติดตั้งและบริการ ระบบเฝ้าระวังความปลอดภัยสาธารณะ (ศูนย์ IOC, กล้อง CCTV) ไฟส่องสว่าง ,ระบบตรวจวัดปริมาณฝุ่นละองขนาดเล็ก ปุ่มแจ้งเตือนภัย /ลำโพงและหลอดไฟประชาสัมพันธ์ และให้บริการอินเตอร์เน็ต WIFI ในพื้นที่สำคัญ</t>
  </si>
  <si>
    <t xml:space="preserve">-  นักท่องเที่ยวและประชาชนในพื้นที่มี ความพึงพอใจในการใช้บริการกว่า 80%
</t>
  </si>
  <si>
    <t>ทุน DE ,งบเทศบาล หรืองบสำนักงานจังหวัดน่าน</t>
  </si>
  <si>
    <t>1.งบเทศบัญญัติ ......
2.งบแผนพัฒนาจังหวัดน่าน 5,547,600 บาท</t>
  </si>
  <si>
    <t>1.ยื่นข้อเสนอขอรับทุนสนับสนุนจากกองทุน DE จำนวนไม่เกิน 10 ล้านบาท
2. ยื่นข้อเสนอขอรับการพิจารณานำโครงการเข้าแผนพัฒนาจังหวัดน่าน ปี งบฯ 68</t>
  </si>
  <si>
    <t>1. กำลังรอการพิจารณาการสนับสนุนงบประมาณจากกองทุน DE
2. กำลังรอการพิจารณานำโครงการเข้าแผนพัฒนาจังหวัดน่าน ปี งบฯ 68</t>
  </si>
  <si>
    <t xml:space="preserve"> -  มีการเข้าถึง Web Serviceและ API ไปใช้งานในช่องทางหรือบริการอื่นๆ มากกว่า 250 ครั้ง/เดือน </t>
  </si>
  <si>
    <t>การให้บริการระบบฐานข้อมูลและติดตามการแพทย์แก่กลุ่มเปราะบางผ่าน ผ่านความร่วมมือของเข้าหน้าที่ทางการแพทย์ โรงพยาบาลชุมชนและอสม.ผ่านช่องทาง Line Official เพื่อความสะดวกในการติดตามและเก็บข้อมูลผู้ป่วย
-ระบบฐานข้อมูลผู้สูงอายุและกลุ่มเปราะบางในพื้นที่
- ฐานข้อมูลบุคลากรทางการแพทย์และอสม.
-ระบบแจ้งเหตุฉุกเฉิน 24 ชั่วโมง เชื่อมต่อเข้ากับ Smart Gadgets
-ระบบการบันทึก ติดตามและแสดงผลข้อมูลทางสุขภาพแบบกำหนดชั้นการเข้าถึงข้อมูล
-บริการอื่นๆ เช่น TeleMedicine , ฐานข้อมูลยา
-การให้บริการแจ้งเตือนการนัดหมาย , แจ้งเตือนการกินยา</t>
  </si>
  <si>
    <t xml:space="preserve"> -  มีผู้สูงอายุและผู้ป่วยกลุ่มเปราะบางในพื้นที่ลงทะเบียนเข้าสู่ระบบการบริการสาธารณสุขและฐานข้อมูลของเทศบาลเป็นจำนวน 100 %
</t>
  </si>
  <si>
    <t>100,000 บาท
(ค่าจัดทำระบบ)
500,000 บาท
(ค่าอุปกรณ์ ,Gadgets)</t>
  </si>
  <si>
    <t>1. จัดทำ Platform ขึ้นเองจากหลักสูตรการประยุกต์ใช้ Platform การบริหารงาน อปท. ในหัวข้อ Smart Health (อ.ศุภชาติ)
2. อบรมการใช้งานแก่เจ้าหน้าที่ C.G.(Care giver) , อาสาสมัครประจำชุมชน (อสม.)</t>
  </si>
  <si>
    <t>1. มีแพลตฟอร์มในการจัดเก็บข้อมูลด้านสุขภาพของกลุ่มเป้าหมาย ระยะที่ 1 (phase 1)
2. อยู่ในขั้นตอนให้ตัวแทน อสม. และเจ้าหน้าที่ C.G. ใช้แอฟพลิเคชั่นในการจัดเก็บและปรับปรุงข้อมูลกลุ่มเป้าหมายให้เป็นปัจจุบัน
3. อยู่ในขั้นตอนวางแผนการพัฒนาแพลตฟอร์ม เพื่อเชื่อมต่อบริการด้านสุขภาพต่างๆ ในระยะที่ 2 (phase 2)</t>
  </si>
  <si>
    <t xml:space="preserve"> -  ลดจำนวนการนัดหมายทางการแพทย์โดยไม่จำเป็นลงไม่ต่ำกว่า 20% ของการนัดหมาย </t>
  </si>
  <si>
    <t xml:space="preserve">- ลดระยะเวลาการวินิจฉัยของแพทย์และการเข้ารับบริการด้านสุขภาพของผู้สูงอายุและกลุ่มเปราะบางลงได้ไม่ต่ำกว่า 20% /คน/ครั้ง </t>
  </si>
  <si>
    <t xml:space="preserve"> - ผู้ใช้บริการ (บุคลากรทางการแพทย์ , อสม. , ผู้ป่วยและญาติผู้ป่วย) มีความพึงพอใจโดยรวมต่อระบบสาธารณสุขอัจฉริยะอยู่ในระดับมาก เป็นจำนวน 90 % ของ
ผู้ใช้บริการทั้งหมด</t>
  </si>
  <si>
    <t>ร้อยละ</t>
  </si>
  <si>
    <t>นครราชสีมา</t>
  </si>
  <si>
    <t>Energy (3)</t>
  </si>
  <si>
    <t>Economy (5)</t>
  </si>
  <si>
    <t>Gov (2)</t>
  </si>
  <si>
    <t>Mobi (2)</t>
  </si>
  <si>
    <t>People (2)</t>
  </si>
  <si>
    <t>22ENV_01</t>
  </si>
  <si>
    <t>โครงการจัดการขยะอำเภอเมืองโคราช
กิจกรรมที่ 1 โครงการขยะเหลือศูนย์ (Zero Waste)
กิจกรรมที่ 2 การจัดการบ่อพักและกำจัดขยะ</t>
  </si>
  <si>
    <t xml:space="preserve"> - ปริมาณขยะในครัวเรือนที่เข้าร่วมโครงการ ลดลงร้อยละ 30 
</t>
  </si>
  <si>
    <t xml:space="preserve"> งบเอกชนและเทศบาล</t>
  </si>
  <si>
    <t>60,900,000</t>
  </si>
  <si>
    <t xml:space="preserve"> - ยังไม่มีการดำเนินต่อเนื่องจากต้นทุนสูงและกำลังหาเครือข่ายในการร่วมขับเคลื่อน
 - ติดข้อกฎหมาย</t>
  </si>
  <si>
    <t>ไม่เห็นรายละเอียดโครงการที่แนบหลักฐาน</t>
  </si>
  <si>
    <t xml:space="preserve"> - ปริมาณการปล่อยก๊าซคาร์บอนไดออกไซด์ (CO2 Emission) ในพื้นที่ฝัง
กลบขยะของเมืองโคราชลดลงมากกว่าร้อยละ 1 ต่อปี</t>
  </si>
  <si>
    <t xml:space="preserve"> - ผลิตปุ๋ยอินทรีย์ ได้ 3 ตัน/วัน</t>
  </si>
  <si>
    <t xml:space="preserve"> - ได้เชื้อเพลิง RDF 3.5 ตัน/วัน</t>
  </si>
  <si>
    <t xml:space="preserve"> - ระบบบำบัดขยะรองรับขยะ 10 ตันต่อวัน (เทศบาลนครนครราชสิมา) และ 25 ตัน
ต่อวัน จำนวน 4 แห่ง (เทศบาลเมืองสีคิ้ว เทศบาลเมืองเมืองปักเทศบาลตำบลด่านขุนทด และ เทศบาลตำบลแชะ)</t>
  </si>
  <si>
    <t xml:space="preserve"> - อาคารรับขยะแบบบ่อพักสามารถรับขยะ (Receiving Pit) ขนาด 500 ตันต่อวัน</t>
  </si>
  <si>
    <t xml:space="preserve"> - เตาเผาขยะชุมชน สามารถเผาขยะได้ 500 ตันต่อวัน(เตาขนาด 250 จำนวน 2 ชุด)</t>
  </si>
  <si>
    <t xml:space="preserve"> - ระบบผลิตกระแสไฟฟ้า ขนาด 9 เมกกะวัตต์ต่อวัน (2 เครื่อง)</t>
  </si>
  <si>
    <t>22ENV_02</t>
  </si>
  <si>
    <t>โครงการโคราชเมืองปลอดฝุ่น </t>
  </si>
  <si>
    <t xml:space="preserve"> - ค่า AQI บริเวณลานกิจกรรมกลางแจ้งของเมือง ไม่เกิน100 (ลดปริมาณฝุ่นได้ 100,000 ไมโครกรัม/ชม. ในพื้นที่ 1,000 ตารางเมตร)
</t>
  </si>
  <si>
    <t>10,000,000</t>
  </si>
  <si>
    <t xml:space="preserve"> -  ติดตั้งเครื่องฟอกอากาศและกำจัดฝุ่น PM 2.5 อย่างน้อย 10 เครื่อง บริเวณลานกิจกรรมกลางแจ้ง</t>
  </si>
  <si>
    <t xml:space="preserve"> - อัตราการป่วยของคนในเมืองที่มีสาเหตุประกอบมาจากปริมาณฝุ่นลดลงร้อยละ 30</t>
  </si>
  <si>
    <t>22ENV_03</t>
  </si>
  <si>
    <t>โครงการจัดทำฐานข้อมูลเพื่อการเพิ่มพื้นที่ป่าในเมืองและการบริหารจัดการคุณภาพสิ่งแวดล้อม</t>
  </si>
  <si>
    <t xml:space="preserve"> - ฐานข้อมูลไม้ยืนต้น ครอบคลุมพื้นที่ 23,437.5 ไร่ (ทน.นครราชสีมา)
</t>
  </si>
  <si>
    <t>906,000</t>
  </si>
  <si>
    <t xml:space="preserve"> - อยู่ระหว่างของบประมาณจากเทศบาลนคร นครราชสีมา </t>
  </si>
  <si>
    <t xml:space="preserve"> - ยังไม่ได้รับการอนุมัติงบประมาณให้ดำเนินการ</t>
  </si>
  <si>
    <t xml:space="preserve"> - อนุรักษ์พื้นที่สีเขียวในพื้นที่ไม่ให้ต่ำกว่า 9 ตร.ม.ต่อคน</t>
  </si>
  <si>
    <t xml:space="preserve"> - มีพื้นที่สีเขียวเป็นแหล่งพักผ่อนหย่อนใจของคนในพื้นที่ </t>
  </si>
  <si>
    <t xml:space="preserve"> - ลดปริมาณคาร์บอนในอากาศจากการมีพื้นที่สีเขียว 6,000 ตันต่อปี </t>
  </si>
  <si>
    <t>22ENV_04</t>
  </si>
  <si>
    <t>โครงการพัฒนาฐานข้อมูลสารสนเทศเพื่อการวางแผนและพัฒนาระบบระบายน้ำเมืองโคราชอัจฉริยะ  (Data drainage system Korat Smart City) ศูนย์ IOC ด้านสิ่งแวดล้อม</t>
  </si>
  <si>
    <t xml:space="preserve"> -  เกิดระบบป้องกันอุทกภัย 1 ระบบ 
</t>
  </si>
  <si>
    <t>6,000,000</t>
  </si>
  <si>
    <t xml:space="preserve"> - ลดความสูญเสียของ ปชช จากอุทกภัยร้อยละ 50 ของพื้นที่ประสบภัย (มีระบบแจ้งเตือนภัย)</t>
  </si>
  <si>
    <t xml:space="preserve"> - หน่วยงานที่เกี่ยวข้องสามารถปรับปรุงการวางท่อ และระบบที่เกี่ยวกับการระบายน้ำ ได้เฉลี่ยปีละ 10 จุดสำคัญที่ทำให้เกิดน้ำท่วมขัง</t>
  </si>
  <si>
    <t xml:space="preserve"> - แก้ปัญหาน้ำท่วมขังได้เร็วขึ้นร้อยละ 30 </t>
  </si>
  <si>
    <t xml:space="preserve"> - ประชาชนสามารถเฝ้าระวังติดตามและเข้าถึงข้อมูลสถานการณ์น้ำแบบ realtime </t>
  </si>
  <si>
    <t>22ENE_01</t>
  </si>
  <si>
    <t>โครงการเพิ่มสถานีชาร์จแบตเตอร์รี่สำหรับยานยนต์ไฟฟ้า (ตั้งเป้าปี 60 จำนวน 50 แห่ง)</t>
  </si>
  <si>
    <t xml:space="preserve"> -  เกิดสถานีชาร์จแบตเตอร์รี่สำหรับยานยนต์ไฟฟ้า ไม่น้อยกว่า 30 แห่ง (ระยะเวลาโครงการ 6 ปี)
</t>
  </si>
  <si>
    <t xml:space="preserve">- เกิดสถานีชาร์จแบตเตอร์รี่สำหรับยานยนต์ไฟฟ้า ไม่น้อยกว่า 30 แห่ง (ระยะเวลาโครงการ 6 ปี)
</t>
  </si>
  <si>
    <t>งบเอกชน</t>
  </si>
  <si>
    <t>60,000,000</t>
  </si>
  <si>
    <t>- เกิดสถานีชาร์จแบตเตอร์รี่สำหรับยานยนต์ไฟฟ้า ไม่น้อยกว่า 30 แห่ง (ระยะเวลาโครงการ 6 ปี)
- อัตราส่วนผู้ใช้รถยนต์ไฟฟ้าในเมืองเพิ่มขึ้น</t>
  </si>
  <si>
    <t>ภาครัฐไม่มีงบประมาณสนับสนุนในการขับเคลื่อน</t>
  </si>
  <si>
    <t>สำนักงานพลังงานจังหวัดนครราชสีมา เป็นหน่วยเผยแพร่ข้อมูลข่าวสาร เชิญชวนผู้สนใจให้เข้ามาลงทุน โดยประสานอำนวยความสะดวกในข้อระเบียบและกฎหมาย และเผยแพร่ให้ประชาชนมาใช้บริการ โดยติดตั้งสถานีชาร์จในสถานีบริการน้ำมันเชื้อเพลิง อาคารพักอาศัย ห้างสรรพสินค้า เป็นต้น</t>
  </si>
  <si>
    <t>(ยอดที่ตั้งเป้าในปี 64-69 บรรลุตามเป้าแล้ว)</t>
  </si>
  <si>
    <t xml:space="preserve"> - ปริมาณการใช้น้ำมันเชื้อเพลิงลดลงร้อยละ 5 (เปรียบเทียบกับปีก่อนหน้า)</t>
  </si>
  <si>
    <t xml:space="preserve"> - อัตราส่วนผู้ใช้รถยนต์ไฟฟ้าในเมืองเพิ่มขึ้น</t>
  </si>
  <si>
    <t>- อัตราส่วนผู้ใช้รถยนต์ไฟฟ้าในเมืองเพิ่มขึ้น</t>
  </si>
  <si>
    <t>22ENE_02</t>
  </si>
  <si>
    <t>โครงการส่งเสริมการใช้ Solar Rooftop สำหรับอาคารราชการ</t>
  </si>
  <si>
    <t xml:space="preserve">- อาคารต้นแบบการใช้ Solar Rooftop/Solar Floating จำนวนไม่น้อยกว่า 5 แห่ง (ไม่น้อยกว่าปีละ 1 แห่ง)
</t>
  </si>
  <si>
    <t xml:space="preserve"> - เกิดอาคารต้นแบบการใช้ Solar Rooftop/Solar Floating 
จำนวน 2 แห่ง ได้แก่ สำนักงานพลังงานจังหวัดนครราชสีมา (2564) และมหาวิทยาลัยเทคโนโลยีสุรนารี (2565-2566)</t>
  </si>
  <si>
    <t>- งบกองทุนเพื่อส่งเสริมการอนุรักษ์พลังงาน 
(สำนักงานพลังงานจังหวัดนครราชสีมา)
- มหาวิทยาลัยเทคโนโลยีสุรนารี</t>
  </si>
  <si>
    <t>347,427,000</t>
  </si>
  <si>
    <t xml:space="preserve"> - เกิดอาคารต้นแบบการใช้ Solar Rooftop/Solar Floating 
จำนวน 2 แห่ง ได้แก่ สำนักงานพลังงานจังหวัดนครราชสีมา และมหาวิทยาลัยเทคโนโลยีสุรนารี</t>
  </si>
  <si>
    <t xml:space="preserve"> ไม่มีงบประมาณ และไม่มีหน่วยงานเข้าร่วม เนื่องจากหน่วยงานที่จะติดตั้งจะต้องลงทุนเอง</t>
  </si>
  <si>
    <t>กระทรวงพลังงานกำลังพิจารณาออกกฎระเบียบให้เอกชนสามารถติดตั้งระบบผลิตไฟฟ้าจาก Solar Cell บนอาคารหน่วยงานราชการเพื่อจำหน่ายไฟฟ้าให้กับหน่วยงานราชการ</t>
  </si>
  <si>
    <t xml:space="preserve"> - สัดส่วนการใช้พลังงานทดแทนในพื้นที่อำเภอเมืองเพิ่มขึ้น </t>
  </si>
  <si>
    <t xml:space="preserve"> - จำนวนผู้เข้าอบรมไม่น้อยกว่า 1,000 คน/ปี</t>
  </si>
  <si>
    <t xml:space="preserve"> - จัดกิจกรรมออกหน่วยให้บริการข้อมูล องค์ความรู้ด้านพลังงาน ไม่น้อยกว่า 20 ครั้ง/ปี</t>
  </si>
  <si>
    <t xml:space="preserve"> - ส่งเสริมเพื่อให้ทุกภาคส่วนได้มีความรู้ ความเข้าใจ และใช้พลังงานทุกประเภทอย่างมีประสิทธิภาพและนำเทคโนโลยีพลังงานทางเลือกมาประยุกต์ใช้ได้อย่างเหมาะสมหน่วยงานภาครัฐได้รับการตรวจวัดการใช้พลังงาน (Energy Audit) ไม่น้อยกว่า 15 แห่ง/ปี</t>
  </si>
  <si>
    <t>22ENE_03</t>
  </si>
  <si>
    <t>โครงการส่งเสริมการใช้พลังงานทดแทนในภาคการเกษตรและการผลิต</t>
  </si>
  <si>
    <t xml:space="preserve"> - จำนวนเกษตรกรที่ใช้พลังงานทดแทนเพิ่มขึ้น 320 ครัวเรือน/ปี
</t>
  </si>
  <si>
    <t xml:space="preserve">  - จำนวนเกษตรกรที่ใช้พลังงานทดแทนเพิ่มขึ้น 320 ครัวเรือน/ปี
</t>
  </si>
  <si>
    <t xml:space="preserve"> งบกองทุนเพื่อส่งเสริมการอนุรักษ์พลังงาน</t>
  </si>
  <si>
    <t>53,513,258</t>
  </si>
  <si>
    <t>ส่งเสริมและสนับสนุนเทคโนโลยีพลังงาน ได้แก่
- ระบบสูบน้ำพลังงานแสงอาทิตย์แบบเคลื่อนที่
- ระบบอบแห้งพลังงานแสงอาทิตย์
- ระบบสูบน้ำพลังงานแสงอาทิตย์ สำหรับบ่อบาดาล 
งบประมาณปีละประมาณ 10 ล้านบาท (2564 -2566) เป็นไปตามแผนดำเนินงาน</t>
  </si>
  <si>
    <t>มีบางหน่วยงานที่ได้รับการพิจารณาจัดสรรงบประมาณแล้ว แต่ต่อมาไม่ประสงค์ขอรับงบประมาณ จึงไม่เดินทางไปลงนามในสัญญากับกองทุนเพื่อส่งเสริมการอนุรักษ์พลังงาน</t>
  </si>
  <si>
    <t>ประชุมชี้แจงเรื่องรายละเอียด หลักเกณฑ์ และเงื่อนไขให้กับหน่วยงานที่ขอรับการสนับสนุน</t>
  </si>
  <si>
    <t xml:space="preserve"> - มีสัดส่วนครัวเรือนเกษตรที่ใช้พลังงานทดแทนเพิ่มขึ้นร้อยละ 0.1 ต่อปี</t>
  </si>
  <si>
    <t xml:space="preserve"> - เกษตรกรลดค่าช่ายจากการเปลี่ยนใช้พลังงานสะอาด ร้อยละ 10 /ปี</t>
  </si>
  <si>
    <t xml:space="preserve"> - การปล่อยก๊าซคาร์บอนไดออกไซด์ลดลง</t>
  </si>
  <si>
    <t>22ECO_01</t>
  </si>
  <si>
    <t>โครงการ การยกระดับโคราชสู่การเป็นเมือง Korat Smart MICE City</t>
  </si>
  <si>
    <t xml:space="preserve">-  มีApplication หรือ Platform เพื่อส่งเสริมการตลาดอุตสาหกรรม MICE สำหรับ 3 ธุรกิจหลักของ Korat MICE City
</t>
  </si>
  <si>
    <t>3,000,000</t>
  </si>
  <si>
    <t>ไม่มีงบประมาณและหาเครื่อข่าย</t>
  </si>
  <si>
    <t xml:space="preserve"> - การเพิ่มขึ้นของจำนวนการจัดงาน</t>
  </si>
  <si>
    <t xml:space="preserve"> - จำนวนผู้เข้าใช้Application ไม่น้อยกว่า 1 หมื่นคนในปีแรก</t>
  </si>
  <si>
    <t xml:space="preserve"> - จำนวนธุรกิจที่เกี่ยวข้องกับอุตสาหกรรมไมซ์อยู่ใน Application ไม่น้อยกว่า 100 ธุรกิจ</t>
  </si>
  <si>
    <t xml:space="preserve"> - มูลค่าการลงทุนที่เกิดจากการจัดงานเพิ่มขึ้น 30%</t>
  </si>
  <si>
    <t>22ECO_02</t>
  </si>
  <si>
    <t>โครงการ แอพพลิเคชั่นรถเสบียง</t>
  </si>
  <si>
    <t xml:space="preserve">- มีมูลค่าการค้า ปี 2564 : 5,400,000 บาท 
    ปี 2565 : 24,000,000 บาท
    ปี 2566 : 72,000,000 บาท
</t>
  </si>
  <si>
    <t>5,000,000</t>
  </si>
  <si>
    <t>มีการพัฒนาต่อยอดโครงการ (ตู้ Vendor)</t>
  </si>
  <si>
    <t xml:space="preserve"> - เกิดฐานข้อมูลการบริโภคของผู้ซื้อ เพื่อต่อยอดธุรกิจ และบริการ</t>
  </si>
  <si>
    <t xml:space="preserve"> -  ประชาชนได้รับความสะดวกลดการเดินทางออกไปซื้อสินค้านอกบ้าน ลดจำนวนรถบนท้องถนน </t>
  </si>
  <si>
    <t>22ECO_03</t>
  </si>
  <si>
    <t>โครงการจัดทำแผนที่ส่งเสริมการท่องเที่ยว (Korat Smart Map for Tourism)</t>
  </si>
  <si>
    <t xml:space="preserve"> - จำนวนผู้เข้าใช้งานแอปพลิเคชัน 5,000 คน 
</t>
  </si>
  <si>
    <t>งบกระทรวงอว.</t>
  </si>
  <si>
    <t>600,000</t>
  </si>
  <si>
    <t xml:space="preserve"> - รายได้ของผู้ประกอบการในแหล่งท่องเที่ยวเพิ่มขึ้นร้อยละ 20 / ปี</t>
  </si>
  <si>
    <t>- ร้อยละ 80 ของนักท่องเที่ยว/ผู้ใช้แอพลิเคชั่น มีความพอใจในการให้บริการของแอพ</t>
  </si>
  <si>
    <t xml:space="preserve"> - มีแผนที่นำเที่ยวอัจฉริยะสนับสนุนเดินทางไปยังแหล่งท่องเที่ยวเพิ่มขึ้น 100 แหล่ง</t>
  </si>
  <si>
    <t xml:space="preserve"> - มีแผนที่นำเที่ยวอัจฉริยะสนับสนุนเดินทางไปยังศูนย์จำหน่ายสินค้าและบริการชุมชนเพิ่มขึ้น 100 แหล่ง</t>
  </si>
  <si>
    <t xml:space="preserve"> - ร้านค้าที่ลงสินค้าในแพลตฟอร์มการตลาดออนไลน์มีรายได้เพิ่มขึ้นร้อยละ 20/เดือน</t>
  </si>
  <si>
    <t xml:space="preserve"> -  ผู้ใช้งานร้อยละ 80 พึงพอใจรูปแบบการให้บริการของแพลตฟอร์มการตลาด</t>
  </si>
  <si>
    <t>22ECO_04</t>
  </si>
  <si>
    <t>โครงการ แอพพลิเคชั่น LIOS แอพพลิเคชั่นการเกษตร</t>
  </si>
  <si>
    <t xml:space="preserve"> - เกษตรกรใช้งานแอปพลิเคชั่น LIOS เพิ่มขึ้น ร้อยละ 20 ต่อปี (จากเกษตรกรผู้ปลูกมันสำปะหลัง 94,448 ครัวเรือน ฐานข้อมูล2563)
</t>
  </si>
  <si>
    <t>งบเอกชนร่วม</t>
  </si>
  <si>
    <t xml:space="preserve"> - เกษตรกรผู้ใช้แอพพลิเคชั่นมีรายได้เพิ่ม ร้อยละ 20-30% </t>
  </si>
  <si>
    <t xml:space="preserve"> - เกิดการซื้อขายสินค้าการเกษตรผ่านแอพลิเคชั่นอย่างน้อย 1,000 รายการ/เดือน</t>
  </si>
  <si>
    <t xml:space="preserve"> - ลดปริมาณสินค้าการเกษตรล้นตลาด</t>
  </si>
  <si>
    <t xml:space="preserve"> - เกิดงานบริการด้านการเกษตร เช่น ให้เช่าเครื่องจักรด้านการเกษตร, บริการรับจ้างเก็บเกี่ยว </t>
  </si>
  <si>
    <t>22ECO_05</t>
  </si>
  <si>
    <t>โครงการพัฒนานวัตกรรมเกษตรและอุตสาหกรรมอาหารปลอดภัย</t>
  </si>
  <si>
    <t xml:space="preserve">- เกษตรกรผู้ปลูกไม้ผลในจังหวัดนครราชสีมาได้รับมาตรฐาน GAP ไม่น้อยกว่าร้อยละ 30
</t>
  </si>
  <si>
    <t xml:space="preserve"> - มูลค่าการส่งออกไม้ผลของจังหวัดนครราชสีมาเพิ่มขึ้น 15%</t>
  </si>
  <si>
    <t xml:space="preserve"> - ลดปริมาณน้ำและปุ๋ยที่ใช้ในการทำสวนผลไม้ร้อยละ 30</t>
  </si>
  <si>
    <t xml:space="preserve"> - ลดต้นทุนการผลิต 30%</t>
  </si>
  <si>
    <t>22GOV_01</t>
  </si>
  <si>
    <t>โครงการเพิ่มประสิทธิภาพการใช้จ่ายเงินงบประมาณ ด้วย Application</t>
  </si>
  <si>
    <t xml:space="preserve"> - จำนวนผู้ลงทะเบียนเรียนใน ระบบ e – learning ร้อยละ 70 ของกลุ่มเป้าหมาย
</t>
  </si>
  <si>
    <t xml:space="preserve"> - จำนวนการร้องเรียนเรื่องความไม่ป็นธรรมการจัดซื้อจัดจ้างลดลง (ลดการทุจริตคอรับชัน เพิ่มประสิทธิภาพในการใช้จ่ายเงินงบประมาณ)</t>
  </si>
  <si>
    <t xml:space="preserve"> - ประชาชนทุกคนสามารถเข้าถึงข้อมูลการใช้จ่ายงบประมาณได้ </t>
  </si>
  <si>
    <t xml:space="preserve"> - ความพึงพอใจในการใช้งาน Application ร้อยละ 70 ของผู้ใช้งาน</t>
  </si>
  <si>
    <t>22GOV_02</t>
  </si>
  <si>
    <t>โครงการราชการพัฒนาบริการพัฒนา เพื่อประชาชน
   กิจกรรมที่ 1 โครงการพัฒนาระบบงานสารบรรณอิเล็กทรอนิกส์ (E-office) จังหวัดนครราชสีมาระบบขอเลขหนังสือราชการ และเลขคำสั่งออนไลน์
   กิจกรรมที่ 2 โครงการพัฒนาระบบการจัดประชุมอิเล็กทรอนิกส์ (E-meeting) จังหวัดนครราชสีมา</t>
  </si>
  <si>
    <t xml:space="preserve">- ลดระยะเวลาการรอเพิ่มความสะดวกของประชาชนผู้ใช้บริการ (จากการส่งคำร้องออนไลน์ล่วงหน้า)
</t>
  </si>
  <si>
    <t>885,000</t>
  </si>
  <si>
    <t>แนบหลักฐาน https://drive.google.com/drive/folders/1UlAaBVsNSiLgv4gGkaBpjwFrVcWr2Q71</t>
  </si>
  <si>
    <t>- เพิ่มประสิทธิภาพการทำงานของเจ้าหน้าที่ ทำงานเร็วขึ้นให้บริการประชาชนเร็วขึ้น</t>
  </si>
  <si>
    <t xml:space="preserve"> - หน่วยงานที่เข้าร่วมการใช้งานระบบเพิ่มขึ้น</t>
  </si>
  <si>
    <t xml:space="preserve"> - ลดการใช้กระดาษและทรัพยากรสิ้นเปลืองในการจัดประชุม</t>
  </si>
  <si>
    <t>22MOB_01</t>
  </si>
  <si>
    <t>โครงการโคราชเดินทางสะดวกปลอดภัยไร้รอยต่อ
   กิจกรรมที่ 1 โครงการศึกษาการวางแผนเชื่อมต่อรถไฟความเร็วสูงจังหวัดนครราชสีมา</t>
  </si>
  <si>
    <t>- แผนการเชื่อมต่อรถไฟความเร็วสูงจังหวัดนครราชสีมาจำนวน 3 แห่ง ได้แก่ สถานีรถไฟนครราชสีมา (อำเภอเมืองนครราชสีมา) สถานีรถไฟความเร็วสูงอำเภอปากช่อง และสถานีรถไฟความเร็วสูงอำเภอบัวใหญ่ สำหรับการเพิ่มศักยภาพทางเศรษฐกิจและการท่องเที่ยวอย่างยั่งยืน จำนวน 1 แผน</t>
  </si>
  <si>
    <t>งบจังหวัดนครราชสีมา</t>
  </si>
  <si>
    <t>1,600,000</t>
  </si>
  <si>
    <t>22MOB_02</t>
  </si>
  <si>
    <t>โครงการติดตั้งระบบบริหารจัดการควบคุมไฟจราจรอัจฉริยะในเขตพื้นที่เทศบาลนครนครราชสีมา</t>
  </si>
  <si>
    <t xml:space="preserve"> - มีระบบบริหารจัดการควบคุมไฟจราจรอัจฉริยะ ในพื้นที่การจราจรหนาแน่น จำนวน 10 พื้นที่ทางร่วมทางแยก
</t>
  </si>
  <si>
    <t>งบเทศบาลฯ</t>
  </si>
  <si>
    <t>11,318,000</t>
  </si>
  <si>
    <t>(บรรจุโครงการในแผนพัฒนาเทศบาลแล้ว)</t>
  </si>
  <si>
    <t>จัดสรรงบประมาณในปีงบถัดไป</t>
  </si>
  <si>
    <t xml:space="preserve"> - สามารถลดระยะเวลาความสูญเสีย (Lost Time) ลดความสูญเสียพลังงานเชื้อเพลิงภาคขนส่ง และการเดินทางของประชาชนได้ ร้อยละ 30</t>
  </si>
  <si>
    <t xml:space="preserve"> - สามารถลดจำนวนการเกิดอุบัติเหตุลง ร้อยละ 30</t>
  </si>
  <si>
    <t xml:space="preserve"> - มีจำนวนเจ้าหน้าที่ตำรวจเพื่อไปปฏิบัติหน้าที่ในการอำนวยความสะดวกการจราจร การกวดขันวินัยจราจรมากขึ้น ร้อยละ 50 เนื่องจากลดกำลังคนของเจ้าหน้าที่ควบคุมไฟจราจร</t>
  </si>
  <si>
    <t>22PEO_01</t>
  </si>
  <si>
    <t>โครงการพัฒนานักขายสินค้าและบริการชุมชนบนแพลตฟอร์มการตลาดออนไลน์</t>
  </si>
  <si>
    <t xml:space="preserve">-  มีผู้ประกอบการมีความรู้ความสามารถในการขายสินค้าและบริการบนแพลตฟอร์มการตลาดออนไลน์จำนวน 100 ราย
</t>
  </si>
  <si>
    <t xml:space="preserve"> งบระดมทุน</t>
  </si>
  <si>
    <t>3,500,000</t>
  </si>
  <si>
    <t xml:space="preserve"> - ประชาชนและเยาวชนมีความรู้ความสามารถในการขายสินค้าและบริการบนแพลตฟอร์มการตลาดออนไลน์จำนวน 1,000 ราย</t>
  </si>
  <si>
    <t>22PEO_02</t>
  </si>
  <si>
    <t>โครงการสร้างพลเมืองดิจิทัลเมืองอัจฉริยะโคราช</t>
  </si>
  <si>
    <t xml:space="preserve">- ร้อยละ 80ของผู้เข้ารับการอบรมมีความรู้ ความเข้าใจถึงการเปลี่ยนแปลงทางเทคโนโลยีและนวัตกรรม 
</t>
  </si>
  <si>
    <t>500,000</t>
  </si>
  <si>
    <t xml:space="preserve"> - ร้อยละ 80 ของผู้เข้ารับการอบรมทราบถึงช่องทางการให้บริการข้อมูลและบริการภาครัฐเพื่อนำไปใช้ประโยชน์ต่อตนเองและประชาชนในพื้นที่</t>
  </si>
  <si>
    <t xml:space="preserve"> - สามารถนำความรู้ไปอธิบายหรือสร้างแนวคิดหรือโครงการ รวมถึงสร้างรายได้สร้างอาชีพให้กับคนในชุมชน/หมู่บ้าน</t>
  </si>
  <si>
    <t>22LIV_01</t>
  </si>
  <si>
    <t>โครงการระบบบริการสาธารณะสุขจังหวัดนครราชสีมา (Korat Digital Health)</t>
  </si>
  <si>
    <t xml:space="preserve">- ประชาชนมีความพึงพอใจในการให้บริการโดยใช้ Application ร้อยละ 90 ของกลุ่มประชาชนที่ติดตั้ง Application
</t>
  </si>
  <si>
    <t>3,030,000</t>
  </si>
  <si>
    <t>ไม่มีงบประมาณ ถ้าจะมีการดำเนินการให้ครบ 32 อำเภอ</t>
  </si>
  <si>
    <t xml:space="preserve">(นำร่อง 6 อำเภอ ได้แก่ อำเภอเมือง โชคชัย ปากช่อง สีคิ้ว ชุมพวง พิมาย) </t>
  </si>
  <si>
    <t xml:space="preserve"> - ประชาชนสามารถเข้าถึงบริการทางการแพทย์ได้อย่างรวดเร็ว</t>
  </si>
  <si>
    <t xml:space="preserve"> - ประชาชนสามารถเข้าถึงบริการทางการแพทย์ผ่านระบบออนไลน์ 100,000 คน/ปี</t>
  </si>
  <si>
    <t xml:space="preserve"> - ผู้ป่วยติดเตียงร้อยละ 80 สามารถเข้าถึงการบริการพบหมอออนไลน์</t>
  </si>
  <si>
    <t xml:space="preserve"> - อัตราการเจ็บป่วย/เสียชีวิต ของผู้รับบริการพบหมอออนไลน์ลดลงร้อยละ 50%</t>
  </si>
  <si>
    <t xml:space="preserve"> - ร้อยละ 80 ของผู้ป่วยวิกฤตได้รับการช่วยเหลืออย่างทันท่วงที</t>
  </si>
  <si>
    <t xml:space="preserve"> - ร้อยละ 30 ของประชากรในจังหวัดเข้าถึงความรู้ด้านสุขภาพ</t>
  </si>
  <si>
    <t>22LIV_02</t>
  </si>
  <si>
    <t xml:space="preserve">ก่อสร้าง โครงการพัฒนาพื้นที่ลำตะคอง (บริเวณเทศบาลนครนครราชสีมา อ.เมือง จ.นครราชสีมา หรือโครงการลำตะคองสู่คลองเกซอน)   </t>
  </si>
  <si>
    <t xml:space="preserve"> - จำนวนเสาไฟอัจฉริยะ (Smart Pole) บริเวณพื้นที่ริมลำตะคองฯ 100 ต้น
</t>
  </si>
  <si>
    <t>118,739,600</t>
  </si>
  <si>
    <t>บุคลากร อาม. ขาดอุปกรณ์ เช่น Smart Phone ยังไม่เพียงพอในการดำเนินงาน</t>
  </si>
  <si>
    <t xml:space="preserve"> - มีสถานที่ออกกำลังกายและพักผ่อนหย่อนใจสำหรับคนในเมือง </t>
  </si>
  <si>
    <t xml:space="preserve"> - อัตราการเกิดอาชญากรรมลดลงร้อยละ 50ในบริเวณที่มีการติดตั้งเสาไฟอัจฉริยะ</t>
  </si>
  <si>
    <t xml:space="preserve"> - ลดปริมาณการใช้ไฟฟ้าลงจากเดิมร้อยละ 10</t>
  </si>
  <si>
    <t xml:space="preserve"> - ประชาชนร้อยละ 80 สามารถเข้าถึงอิเตอร์เน็ตได้ในบริเวณที่ติดตั้งเสาไฟอัจฉริยะ</t>
  </si>
  <si>
    <t>อุบลราชธานี</t>
  </si>
  <si>
    <t>Economy (4)</t>
  </si>
  <si>
    <t>โครงการพัฒนาระบบแพลตฟอร์มข้อมูลเมืองเพื่อการวางแผนและบริหารจัดการข้อมูลเมืองอัจริยะ</t>
  </si>
  <si>
    <t>งบพัฒนาจังหวัด ปี พ.ศ.2566</t>
  </si>
  <si>
    <t>จัดจ้างพัฒนาระบบแพลตฟอร์มข้อมูลเมืองเพื่อการวางแผนและบริหารจัดการข้อมูลเมืองอัจริยะ</t>
  </si>
  <si>
    <t>อยู่ระหว่างดำเนินการของผู้รับจ้าง</t>
  </si>
  <si>
    <t>ไม่มี</t>
  </si>
  <si>
    <t>23ENV_01</t>
  </si>
  <si>
    <t>โครงการบริหารจัดการน้ำและเตือนภัยอัจฉริยะ</t>
  </si>
  <si>
    <t xml:space="preserve"> - จำนวนครั้งของความเสียหายต่อชีวิตประชาชนในพื้นที่มีจำนวนลดลง ร้อยละ 10
</t>
  </si>
  <si>
    <t>อยู่ระหว่างการเสนอขอรับงบประมาณ</t>
  </si>
  <si>
    <t xml:space="preserve"> - พื้นที่ริมน้ำได้รับการพัฒนาเป็นพื้นที่สีเขียวสาธาณะและสามารถรองรับน้ำหลากรอระบายได้</t>
  </si>
  <si>
    <t>23ENV_02</t>
  </si>
  <si>
    <t>โครงการ Ubon Refun bin</t>
  </si>
  <si>
    <t xml:space="preserve"> -  นำขยะกลับมาใช้ใหม่ (reuse and recycle) ไม่น้อยกว่าร้อยละ 20
</t>
  </si>
  <si>
    <t>ตู้รับซื้อขยะรีไซเคิล</t>
  </si>
  <si>
    <t xml:space="preserve"> - กำจัดขยะอย่างถูกวิธี ไม่น้อยกว่าร้อยละ 60</t>
  </si>
  <si>
    <t>23MOB_01</t>
  </si>
  <si>
    <t>City bus in Ubon Rachatanee</t>
  </si>
  <si>
    <t xml:space="preserve"> - ความพึงพอใจของประชาชนต่อขนส่งสาธารณะมากกว่าร้อยละ 60 ในพื้นที่ดำเนินการ
</t>
  </si>
  <si>
    <t>การระดมทุนของกลุ่มนักธุรกิจ</t>
  </si>
  <si>
    <t>บริการรถโดยสารอัจฉริยะ</t>
  </si>
  <si>
    <t>เส้นทางเดินรถยังไม่ครบทุกเส้นทาง</t>
  </si>
  <si>
    <t xml:space="preserve">พื้นที่เมืองมีขนาดใหญ่ และหลังจากเกิดโควิคทำให้ประชาชนเข้าใจว่าบริษัทหยุดการเดินรถ </t>
  </si>
  <si>
    <t>อยากให้ทางหน่วยงานรัฐเข้ามาร่วมแก้ไขและช่วยในเรื่องประชาสัมพันธ์</t>
  </si>
  <si>
    <t>ไม่แนบหลักฐาน</t>
  </si>
  <si>
    <t>- ประชาชนในพื้นที่ใช้ขนส่งสาธารณะเพิ่มขึ้น 10%</t>
  </si>
  <si>
    <t>23MOB_02</t>
  </si>
  <si>
    <t>โครงการ smart bus stop</t>
  </si>
  <si>
    <t xml:space="preserve"> - ความพึงพอใจของประชาชนต่อขนส่งสาธารณะมากกว่าร้อยละ 70 ในพื้นที่ดำเนินการ
</t>
  </si>
  <si>
    <t>พื้นที่เมืองมีขนาดใหญ่</t>
  </si>
  <si>
    <t xml:space="preserve"> - ประชาชนในพื้นที่ใช้ขนส่งสาธารณะเพิ่มขึ้น 10%</t>
  </si>
  <si>
    <t>23ECO_01</t>
  </si>
  <si>
    <t>โครงการตลาดบ้านเฮาอัจริยะ</t>
  </si>
  <si>
    <t xml:space="preserve"> -  เพิ่มมูลค่าสินค้าท้องถิ่น 10% 
</t>
  </si>
  <si>
    <t>เพิ่มช่องทางจัดจำหน่ายสินค้าเกษตรปลอดภัยท้องถิ่นและชุมชน</t>
  </si>
  <si>
    <t>ดำเนินการแล้วบางจุด</t>
  </si>
  <si>
    <t>กลุ่มผู้ประกอบการยังขาดองค์ความรู้ด้านเทคโนโลยี</t>
  </si>
  <si>
    <t xml:space="preserve"> - เกษตรกรที่เข้าร่วมโครงการมีรายได้เพิ่มขึ้น 10%</t>
  </si>
  <si>
    <t xml:space="preserve"> - ผู้ประกอบการและร้านค้าในพื้นที่ร่วมโครงการชำระเงินออนไลน์ 80%</t>
  </si>
  <si>
    <t>23ECO_02</t>
  </si>
  <si>
    <t>โครงการเกษตรอุบล พลเมืองอัจฉริยะ</t>
  </si>
  <si>
    <t xml:space="preserve"> - เกษตรกรได้รับการส่งเสริมและพัฒนาให้เป็นเกษตรกรอัจฉริยะ (Smart Farmer) พร้อมเทคโนโลยีที่ได้รับการส่งเสริมและสนับสนุนเกษตรกร จำนวน 20 กลุ่มวิสาหกิจ</t>
  </si>
  <si>
    <t>ส่งเสริมและพัฒนาเกษตรกรอัจฉริยะ (smart famer) พร้อมเทคโนโลยีที่ได้รับการส่งเสริมและสนับสนุนเกษตรกร จำนวน 20 กลุ่ม</t>
  </si>
  <si>
    <t>ดำเนินการเรียบร้อยอยู่ระหว่างติดตามประเมินผล</t>
  </si>
  <si>
    <t>บริบทของกลุ่มมีการเปลี่ยนแปลงด้านบุคลากรในบางกลุ่ม</t>
  </si>
  <si>
    <t>ติดตาม ประเมินผล แนะแนวทางการปฏิบัติ</t>
  </si>
  <si>
    <t>23ECO_03</t>
  </si>
  <si>
    <t>โครงการพัฒนาระบบดิจิทัลด้านการขนส่งเพื่อเชื่อมโยงสู่ประตูการค้าชายแดน</t>
  </si>
  <si>
    <t xml:space="preserve"> -  ฐานข้อมูล Big Data ของการค้าระหว่างประเทศและในประเทศ เพื่อสร้างโอกาสทางการค้าและการลงทุน
</t>
  </si>
  <si>
    <t>20,000,000</t>
  </si>
  <si>
    <t xml:space="preserve"> - เพิ่มโอกาสการค้าการลงทุน 1,000ล้านบาท</t>
  </si>
  <si>
    <t xml:space="preserve"> - ลดอัตราการขนส่งสินค้าผิดกฎหมาย </t>
  </si>
  <si>
    <t>23ECO_04</t>
  </si>
  <si>
    <t>โครงการท่องเที่ยวอุบลยล 4 แสงแห่งสยาม</t>
  </si>
  <si>
    <t xml:space="preserve"> -  จำนวนนักท่องเที่ยวที่เดินทางมาท่องเที่ยวในพื้นที่จังหวัดอุบลราชธานีเพิ่มขึ้นร้อยละ 10 
ของปีที่ผ่านมา
</t>
  </si>
  <si>
    <t xml:space="preserve"> - นักท่องเที่ยวพำนักพักค้างและใช้จ่ายเพิ่มขึ้นในพื้นที่จังหวัดอุบลราชธานีเพิ่มขึ้นร้อยละ 10 ของปีที่ผ่านมา</t>
  </si>
  <si>
    <t>23PEO_01</t>
  </si>
  <si>
    <t>Learning park at Skywalk Sirindhorn</t>
  </si>
  <si>
    <t xml:space="preserve"> - ประชาชนได้เรียนรู้เกี่ยวกับพลังงานแสงอาทิตย์ทุ่นลอย อย่างน้อย ปีละ 100,000 คน</t>
  </si>
  <si>
    <t>23PEO_02</t>
  </si>
  <si>
    <t>Drone Pilot</t>
  </si>
  <si>
    <t xml:space="preserve"> -  มีผู้เข้ารับการอบรมฝึกทักษะ อย่างน้อย 100 คน ต่อปี
</t>
  </si>
  <si>
    <t xml:space="preserve"> - ผู้ได้รับใบอนุญาตบินโดรนอย่างน้อยปีละ 50 คน</t>
  </si>
  <si>
    <t>23PEO_03</t>
  </si>
  <si>
    <t>Startup Farmer</t>
  </si>
  <si>
    <t xml:space="preserve"> - ส่งเสริมและสนับสนุนการประยุกต์ใช้เทคโนโลยีและนวัตกรรมดิจิทัลในวิสาหกิจชุมชน จำนวน 10 กลุ่ม/ปี
</t>
  </si>
  <si>
    <t xml:space="preserve"> - มีผู้เข้ารับการอบรมปีละ 200 คน</t>
  </si>
  <si>
    <t>23PEO_04</t>
  </si>
  <si>
    <t>สร้างการรับรู้และพัฒนาศักยภาพประชาชน</t>
  </si>
  <si>
    <t xml:space="preserve"> - สัดส่วนจำนวนประชาชนมากกว่าร้อยละ 60 ในพื้นที่จังหวัดอุบลราชธานี มี Digital Literacy</t>
  </si>
  <si>
    <t>จัดอบรมสัมมนาสร้างการรับรู้และอบรมการใช้งานการวิเคราะห์ข้อมูลและนำเสนอรายงานนักษณะแดชบอร์ด ร่วมกับระบบฐานข้อมูลเพื่อการวางแผนและบริหารจัดการข้อมูลเมือง</t>
  </si>
  <si>
    <t>23LIV_01</t>
  </si>
  <si>
    <t>โครงการUrban Green Park (Smart pole)</t>
  </si>
  <si>
    <t xml:space="preserve"> - ประชาชนในพื้นที่ร้อยละ 60 เข้าถึงข้อมูลคุณภาพอากาศ
</t>
  </si>
  <si>
    <t>ติดตั้งเสาอัจฉริยะ Smart Pole</t>
  </si>
  <si>
    <t>ดำเนินการในปีงบประมาณ พ.ศ.2567</t>
  </si>
  <si>
    <t>สำนักงบประมาณไม่พิจารณาจัดสรรงบประมาณ</t>
  </si>
  <si>
    <t xml:space="preserve"> - ลดจำนวนผู้ป่วยจากโรคในระบบทางเดินหายใจ อย่างน้อย 10%</t>
  </si>
  <si>
    <t>23LIV_02</t>
  </si>
  <si>
    <t>โครงการระบบเตือนภัยช้างป่าอัจฉริยะ</t>
  </si>
  <si>
    <t xml:space="preserve"> -  จำนวนครั้งของความเสียหายต่อชีวิตประชาชนในพื้นที่มีจำนวนลดลง ร้อยละ 30
</t>
  </si>
  <si>
    <t>ติดตั้งเสาอัจฉริยะ ระบบเตือนภัยช้างป่า</t>
  </si>
  <si>
    <t>ดำเนินการในปีงบประมาณ พ.ศ.2568</t>
  </si>
  <si>
    <t xml:space="preserve"> - พื้นที่อยู่อาศัยของช้างเพิ่มขึ้น ร้อยละ 10 เมื่อเทียบกับปีที่ผ่านมา</t>
  </si>
  <si>
    <t>23LIV_03</t>
  </si>
  <si>
    <t>Smart Bicycle lane</t>
  </si>
  <si>
    <t xml:space="preserve"> -  พื้นที่การให้บริการรถจักรยานครอบคลุมพื้นที่ในสัดส่วนไม่น้อยกว่าร้อยละ 20 ของพื้นที่สวนพฤกษศาสตร์ดงฟ้าห่วน</t>
  </si>
  <si>
    <t>กระบี่</t>
  </si>
  <si>
    <t>Mobi (1)</t>
  </si>
  <si>
    <t>24ENE_01</t>
  </si>
  <si>
    <t>โครงการติดตั้งระบบตรวจวัดคุณภาพสิ่งแวดล้อม</t>
  </si>
  <si>
    <t xml:space="preserve"> - เกิดระบบตรวจวัดคุณภาพสิ่งแวดล้อม 1 ระบบ
</t>
  </si>
  <si>
    <t>งบจังหวัดกระบี่</t>
  </si>
  <si>
    <t>เสนอบรรจุโครงการไว้ในแผนปี 68</t>
  </si>
  <si>
    <t xml:space="preserve"> - แจ้งเตือนประชาชน/ นักท่องเที่ยว/ เจ้าหน้าที่ในพื้นที่ ให้เตรียมพร้อมรับมือการเกิดน้ำท่วมก่อนเกิดเหตุ ไม่น้อยกว่า 30 นาท</t>
  </si>
  <si>
    <t>24ENV_02</t>
  </si>
  <si>
    <t>โครงการระบบจัดการขยะอัจฉริยะ (พื้นที่ ทม.)</t>
  </si>
  <si>
    <t xml:space="preserve"> - ลดการเกิดขยะสะสมในเมือง ร้อยละ 10
</t>
  </si>
  <si>
    <t>https://drive.google.com/drive/folders/1mNDe1t1he8aToEneJozN2mu9mCR_y1jm?usp=drive_link</t>
  </si>
  <si>
    <t>ติดตั้งระบบติดตาม (GPS) ,Mobile application</t>
  </si>
  <si>
    <r>
      <t xml:space="preserve">ในเขตพื้นที่ทม.กระบี่มีรถที่ใช้ในการเก็บขยะมูลฝอย ได้แก่ รถอัดท้าย จำนวน 5 คัน รถคอนเทนเนอร์ จำนวน 1 คัน รถเปิดข้างเทท้าย จำนวน 1คัน และรถเทท้าย จำนวน 2 คัน นอกจากนี้ในการขนส่งจะมีการติดตามรถด้วยแอปพลิเคชั่น One Traci System </t>
    </r>
    <r>
      <rPr>
        <sz val="11"/>
        <color rgb="FFFF0000"/>
        <rFont val="Sarabun"/>
      </rPr>
      <t>ในส่วนของพื้นที่ อบต.อ่าวนางยังไม่ได้รับการจัดสรรงบประมาณ</t>
    </r>
  </si>
  <si>
    <t xml:space="preserve"> - ลดต้นทุนการจัดเก็บขยะจากเดิมได้ไม่น้อยกว่าร้อยละ 5</t>
  </si>
  <si>
    <t>24ENV_03</t>
  </si>
  <si>
    <t>โครงการกระบี่เมืองสีเขียว (Krabi Go Green) (พื้นที่ ทม.กระบี่ และอบต.อ่าวนาง)</t>
  </si>
  <si>
    <t xml:space="preserve"> -  ลดปริมาณการปล่อย CO2 ร้อยละ5
</t>
  </si>
  <si>
    <t xml:space="preserve"> - ลดปริมาณน้ำเสียได้มากกว่าเดิม ไม่ร้อยกว่าร้อยละ 3</t>
  </si>
  <si>
    <t xml:space="preserve"> - สถานประกอบการเข้าร่วมโครงการเป็นมิตรกับสิ่งแวดล้อมอย่างน้อย 3 สถานประกอบการ/ต่อประเภทใน 10 ประเภท</t>
  </si>
  <si>
    <t>โครงการรถสาธารณะพลังงานทดแทน (พื้นที่ ทม.กระบี่)</t>
  </si>
  <si>
    <t xml:space="preserve"> - ค่าใช้จ่ายต่อระยะทางลดลงกว่าแบบเดิม ไม่น้อยกว่าร้อยละ 3
</t>
  </si>
  <si>
    <t xml:space="preserve"> - ลดการปล่อย CO2 ของรถขนส่งสาธารณะจากเดิมได้ไม่น้อยกว่าร้อยละ 5</t>
  </si>
  <si>
    <t>24ENE_02</t>
  </si>
  <si>
    <t>โครงการการเพิ่มประสิทธิภาพการใช้พลังงานทดแทนจังหวัดกระบี่ (พื้นที่เกาะลันตา เกาะไหง เกาะรอก)</t>
  </si>
  <si>
    <t xml:space="preserve"> - ระบบผลิตไฟฟ้าด้วยพลังงานแสงอาทิตย์ จำนวน 3 ระบบ
</t>
  </si>
  <si>
    <t>https://drive.google.com/drive/folders/18plbrMuzPvGZwnY21tfcbi8QpJKRh7VK?usp=drive_link</t>
  </si>
  <si>
    <t>ติดตั้ง Solar cell</t>
  </si>
  <si>
    <t>ดำเนินการเสร็จแล้ว 100% มีการติดตามและตรวจสอบโครงการ 3 ครั้งต่อเดือน</t>
  </si>
  <si>
    <t xml:space="preserve"> - มีแหล่งเรียนรู้ด้านพลังงานทดแทน 3 แห่ง</t>
  </si>
  <si>
    <t xml:space="preserve"> - ลดค่าใช้จ่ายด้านพลังงานของภาครัฐลงไม่น้อยกว่าร้อยละ 25 หรือปีละไม่ต่ำกว่า 50,000 บาท</t>
  </si>
  <si>
    <t>24ECO_01</t>
  </si>
  <si>
    <t>โครงการตลาดสินค้าเกษตรปลอดภัยออนไลน์ (Digital Green Market)</t>
  </si>
  <si>
    <t xml:space="preserve"> - เกษตรกร/ผู้ประกอบการ เข้าใช้ Platform Online เพื่อใช้ซื้อขายสินค้าไม่น้อยกว่า 3,000 ราย
</t>
  </si>
  <si>
    <t xml:space="preserve"> - เกษตรกร/ผู้ประกอบการ เข้าใจระบบตลาดการค้า Online และ Content Marketing ไม่น้อยกว่าร้อยละ 85</t>
  </si>
  <si>
    <t xml:space="preserve"> - เกษตรกร/ผู้ประกอบการ ที่เข้าใช้บริการ มีรายได้เพิ่มขึ้นไม่ต่ำกว่า ร้อยละ 5</t>
  </si>
  <si>
    <t>24ECO_02</t>
  </si>
  <si>
    <t>โครงการพัฒนาระบบบริการข้อมูลเพื่อการท่องเที่ยว (Love Krabi)</t>
  </si>
  <si>
    <t xml:space="preserve"> - App บริการข้อมูลการท่องเที่ยว จำนวน 1 ระบบ
</t>
  </si>
  <si>
    <t xml:space="preserve"> - App บริการข้อมูลการท่องเที่ยว จำนวน 1 ระบบ
</t>
  </si>
  <si>
    <t>https://drive.google.com/drive/folders/17POCQLPuvq94uKy4rVfJOltwu0sc6NmC?usp=drive_link</t>
  </si>
  <si>
    <t>Mobile Application</t>
  </si>
  <si>
    <t>ดำเนินการเสร็จแล้ว 100%</t>
  </si>
  <si>
    <t xml:space="preserve"> - ผู้ประกอบการเข้าร่วมแพลตฟอร์มไม่น้อยกว่า 50 ราย </t>
  </si>
  <si>
    <t xml:space="preserve"> - จำนวนผู้เข้าใช้บริการ ไม่น้อยกว่า 300 ราย/เดือน</t>
  </si>
  <si>
    <t>- เพิ่มรายได้ทางเศรษฐกิจไม่ต่ำกว่าร้อยละ 5</t>
  </si>
  <si>
    <t xml:space="preserve"> - เพิ่มรายได้ทางเศรษฐกิจไม่ต่ำกว่าร้อยละ 5</t>
  </si>
  <si>
    <t>24ECO_03</t>
  </si>
  <si>
    <t>โครงการศูนย์บริการข้อมูลผู้ประกอบการด้านการท่องเที่ยว (Krabi Travel Data Center)</t>
  </si>
  <si>
    <t xml:space="preserve"> - ระบบฐานข้อมูลกลาง ด้านการท่องเที่ยวจังหวัดกระบี่ จำนวน 1 ระบบ 
</t>
  </si>
  <si>
    <t>สศด.และสภาอุตสาหกรรมท่องเที่ยวแห่งประเทศไทย</t>
  </si>
  <si>
    <t>แพลตฟอร์มรวบรวมข้อมูลและสินค้าด้านการท่องเที่ยวทั้งไทยและต่างประเทศ</t>
  </si>
  <si>
    <t>อยู่ในขั้นตอนการส่งผลการดำเนินงานงวดที่ 2 แล้วเสร็จ</t>
  </si>
  <si>
    <t xml:space="preserve"> - ข้อมูลผู้ประกอบด้าน การท่องเที่ยวในจังหวัดกระบี่เข้าใช้ไม่น้อยกว่า 1,000 ราย</t>
  </si>
  <si>
    <t xml:space="preserve"> - ข้อมูลสินค้าและบริการในจังหวัดกระบี่ จำนวน 10,000 รายการ</t>
  </si>
  <si>
    <t xml:space="preserve"> - ข้อมูลผู้ประกอบด้านการท่องเที่ยวต่างประเทศ จำนวน 500 ราย</t>
  </si>
  <si>
    <t>24ECO_04</t>
  </si>
  <si>
    <t>โครงการส่งเสริมการใช้เทคโนโลยีดิจิทัลสำหรับธุรกิจท่องเที่ยว (กระบี่ พังงา ภูเก็ต)</t>
  </si>
  <si>
    <t xml:space="preserve"> - ผู้ประกอบการที่ได้รับการยกระดับขีดความสามารถด้วยเทคโนโลยีและนวัตกรรมดิจิทัล จำนวน 30 ราย
</t>
  </si>
  <si>
    <t>สศด.</t>
  </si>
  <si>
    <t>https://drive.google.com/drive/folders/1zywdxp-WTPVeSH7ezkvSaH6FEJ8scWup?usp=drive_link</t>
  </si>
  <si>
    <t>ระบบที่ใช้ในการจัดการและวางแผนทรัพยากรทางธุรกิจขององค์กร ระบบ ERP (Enterprise Resource Planning)</t>
  </si>
  <si>
    <t>ดำเนินการเสร็จแล้ว 100 %</t>
  </si>
  <si>
    <t xml:space="preserve"> - มีรายได้เพิ่มขึ้นไม่น้อยกว่าร้อยละ 10</t>
  </si>
  <si>
    <t>ลิงค์ไม่ได้แนบไฟล์ภาพ</t>
  </si>
  <si>
    <t>24MOB_01</t>
  </si>
  <si>
    <t>โครงการพัฒนาระบบบริการข้อมูลรถโดยสารสาธารณะ</t>
  </si>
  <si>
    <t xml:space="preserve"> - ช่วยลดเวลาในการรอรถไม่น้อยกว่า 5 นาที
</t>
  </si>
  <si>
    <t xml:space="preserve"> - ช่วยลดเวลาในการรอรถไม่น้อยกว่า 5 นาที
 </t>
  </si>
  <si>
    <t>https://drive.google.com/drive/folders/1BAPYNthkyXjTGZlEx-wb_GmXjauqtbQI?usp=drive_link</t>
  </si>
  <si>
    <r>
      <t xml:space="preserve">Mobile Application
</t>
    </r>
    <r>
      <rPr>
        <sz val="11"/>
        <color rgb="FFFF0000"/>
        <rFont val="Sarabun"/>
      </rPr>
      <t>(Krabi on map)</t>
    </r>
  </si>
  <si>
    <t xml:space="preserve"> - มีป้ายตารางบอกเส้นทางเดินรถ และตารางเวลาเดินรถโดยสารสาธารณะ ไม่น้อยกว่า 10 จุด</t>
  </si>
  <si>
    <t xml:space="preserve"> - มีผู้ใช้งานระบบฯ ไม่น้อยกว่า 1,000 คน ใน 1 ปี</t>
  </si>
  <si>
    <t>- มีผู้ใช้งานระบบฯ ไม่น้อยกว่า 1,000 คน ใน 1 ปี</t>
  </si>
  <si>
    <t>24LIV_01</t>
  </si>
  <si>
    <t>โครงการศูนย์ปฏิบัติการและบัญชาการเหตุการณ์กลาง (Operation and Command Center) (พื้นที่อำเภอเมือง)</t>
  </si>
  <si>
    <t xml:space="preserve"> - จัดตั้งศูนย์สั่งการความปลอดภัย (Intelligence Operation Center) จำนวน 1 ศูนย์ 
</t>
  </si>
  <si>
    <t>อยู่ระหว่างขออนุมัติโครงการเพื่อขอรับการสนับสนุนงบประมาณจากกลุ่มจังหวัดอันดามัน ซึ่งเป็นงบประมาณ ปี พ.ศ. 2567</t>
  </si>
  <si>
    <t xml:space="preserve"> - เชื่อมโยงภาพจาก CCTV ไม่น้อยกว่า 7 ของพื้นที่สำคัญในโครงการ</t>
  </si>
  <si>
    <t xml:space="preserve"> - ลดอัตราการเกิดอาชญากรรมได้ไม่น้อยกว่าร้อยละ 3</t>
  </si>
  <si>
    <t xml:space="preserve"> - บริหารความปลอดภัยทางถนน ครอบคลุมพื้นที่ ไม่น้อยกว่าร้อยละ 60 ของพื้นที่โครงการ</t>
  </si>
  <si>
    <t xml:space="preserve"> - ลดระยะเวลาในการให้การช่วยเหลือ ภายใน 10 นาท</t>
  </si>
  <si>
    <t>24LIV_02</t>
  </si>
  <si>
    <t>โครงการระบบจัดการเสาไฟอัจฉริยะ (Smart Pole) (พื้นที่ ทม.กระบี่ และอบต.อ่าวนาง)</t>
  </si>
  <si>
    <t xml:space="preserve"> - ลดการเกิดอุบัติเหตุทางถนนได้ไม่น้อยกว่าร้อยละ 50 ของพื้นที่โครงการ
</t>
  </si>
  <si>
    <t>,</t>
  </si>
  <si>
    <t xml:space="preserve"> - ติดตั้งเสาไฟอัจฉริยะ(Smart Pole) รวม ไม่น้อยกว่า 17 จุด </t>
  </si>
  <si>
    <t>- ลดการเกิดอาชญากรรมได้ไม่น้อยกว่าร้อยละ 3</t>
  </si>
  <si>
    <t>24LIV_03</t>
  </si>
  <si>
    <t>โครงการทางเดินเท้าอัจฉริยะ/อารยสถาปัตย์ (Universal Design) (พื้นที่ ทม.กระบี่)</t>
  </si>
  <si>
    <t xml:space="preserve"> - สามารถแจ้งเจ้าหน้าที่เข้าให้การช่วยเหลือผู้ประสบภัยภายใน 5 นาที
</t>
  </si>
  <si>
    <t>https://drive.google.com/drive/folders/1vwuHnHp8g2Lc3ogcDGqk1IvW0AxbYowZ?usp=drive_link</t>
  </si>
  <si>
    <t>อารยสถาปัตย์ทางเดินเท้า</t>
  </si>
  <si>
    <t>มีงาน 9 งวด ส่งงานแล้ว 7 งวด อีก 2 งวดงานกำลังดำเนินการแก้ไขสัญญา ดำเนินการแล้ว 81.75 % อยู่ระหว่างการแก้ไขแบบและแก้ไขงวดงาน คาดว่าแล้วเสร็จภาย พ.ค.66</t>
  </si>
  <si>
    <t xml:space="preserve"> - ประชาชนทุกกลุ่มคนสามารถใช้บริการทางเดินเท้าได้</t>
  </si>
  <si>
    <t>ตัวชี้วัด 
ที่ได้รับอนุมติ</t>
  </si>
  <si>
    <t>ตัวชี้วัด
ที่สำเร็จตามการดำเนินการ</t>
  </si>
  <si>
    <t>สตูล</t>
  </si>
  <si>
    <t>Liv (10)</t>
  </si>
  <si>
    <t>People (1)</t>
  </si>
  <si>
    <t>1. โครงการโครงการบูรณาการทางด้านข้อมูลระดับเมือง (Satun City Data Platform)</t>
  </si>
  <si>
    <t>ภาครัฐและภาคเอกชน
สำนักส่งเสริมเศรษฐกิจดิจิทัล(depa)</t>
  </si>
  <si>
    <t>เข้าร่วมการแข่งขันกิจกรรมโครงการนักดิจิทัลพัฒนาเมืองรุ่นใหม่ รุ่นที่2 โดยสำนักงานส่งเสริมเศรษฐกิจดิจิทัล(depa)</t>
  </si>
  <si>
    <t xml:space="preserve">ชนะการประกวดการแข่งขันกิจกรรมโครงการนักดิจิทัลพัฒนาเมืองรุ่นใหม่ รุ่นที่2 โดยสำนักงานส่งเสริมเศรษฐกิจดิจิทัล(depa) และได้รับเงินทุนสนับสนุนโครงการ </t>
  </si>
  <si>
    <t>บริษัทร่วมพัฒนาเมืองจังหวัดสตูล/YEC/องค์การบริหารส่วนจังหวัดสตูล</t>
  </si>
  <si>
    <t>26ENV_01</t>
  </si>
  <si>
    <t xml:space="preserve"> โครงการพัฒนาระบบ GPS Tracking เพื่อบริหารจัดการเส้นทางการเก็บขยะ</t>
  </si>
  <si>
    <t xml:space="preserve"> - จำนวนปริมาณขยะตกค้างสะสมลดลง (ในสถานที่กำจัดขยะที่ไม่ถูกต้องตามหลัก
วิชาการ) เป็น 0
</t>
  </si>
  <si>
    <t xml:space="preserve">  - จำนวนปริมาณขยะตกค้างสะสมลดลง (ในสถานที่กำจัดขยะที่ไม่ถูกต้องตามหลัก
วิชาการ) เป็น 0
 </t>
  </si>
  <si>
    <t>เทศบาลเมืองสตูล</t>
  </si>
  <si>
    <t>เครื่อง GPS Tracking ติดตามเส้นทางการเก็บขยะ</t>
  </si>
  <si>
    <t>1.มีเครื่องมือสำหรับใช้ติดตามเส้นทางการเก็บขนขยะแบบเรียลไทม์
2.สามารถหาความถี่ที่เหมาะสมในการจัดเก็บขยะจากครัวเรือน โดยไม่เหลือขยะตกค้าง
3.ได้เครื่องมือทวนสอบการปฏิบัติงานของเจ้าหน้าที่ว่าเป็นไปตามแผนหรือไม่ เพื่อป้องกันการละเลยปฏิบัติจนเป็นเหตุให้ถูกต้องเรียนได้</t>
  </si>
  <si>
    <t>ขาดงบประมาณในการพัฒนาระบบ</t>
  </si>
  <si>
    <t>- ไม่มีข้อร้องเรียนด้านขยะตกค้าง</t>
  </si>
  <si>
    <t>26ENV_02</t>
  </si>
  <si>
    <t>โครงการอนุรักษ์และฟื้นฟูคุณภาพน้ำและสภาพนิเวศคลองมำบัง</t>
  </si>
  <si>
    <t xml:space="preserve"> - ระบบการจัดการน้ำเสียที่เหมาะสมสำหรับคลองมำบัง 1 ระบบ
</t>
  </si>
  <si>
    <t xml:space="preserve">  - ระบบการจัดการน้ำเสียที่เหมาะสมสำหรับคลองมำบัง 1 ระบบ
</t>
  </si>
  <si>
    <t>- ก่อสร้างเขื่อนป้องกันตลิ่งพร้อมปรับปรุงภูมิทัศน์ริมคลองมำบัง     - IoT (ตรวจสอบคุณภาพน้ำ , วัดค่าน้ำเสีย , ค่าอุณหภูมิ , ค่าออกไซด์ , วัดค่าระดับน้ำขึ้น-ลง)</t>
  </si>
  <si>
    <t>1.มีการบริหารจัดการอย่างเป็นระบบ
2.มีการสำรวจและจัดเก็บข้อมูลเพื่อรักษาสภาพแวดล้อมของน้ำอย่างต่อเนื่อง
3.มีการบริหารจัดการอย่างเป็นระบบ</t>
  </si>
  <si>
    <t>รอปรับปรุงทัศนียภาพให้เสร็จเรียบร้อย แล้วจะดำเนินกิจกรรมอื่นๆต่อไป</t>
  </si>
  <si>
    <t>เทศบาลเมืองสตูล, สำนักงานธรรมชาติและสิ่งแวดล้อม</t>
  </si>
  <si>
    <t xml:space="preserve"> - ค่าเฉลี่ยผลการตรวจวัดคุณภาพน้ำ และค่าเฉลี่ยดัชนีคุณภาพน้ำทั่วไป (WQI) ของคลองมำบังอยู่ในเกณฑ์ดี มีค่า WQI ไม่ต่ำกว่า 71</t>
  </si>
  <si>
    <t xml:space="preserve"> - ค่าเฉลี่ยผลการตรวจวัดคุณภาพน้ำ และค่าเฉลี่ยดัชนีคุณภาพน้ำทั่วไป (WQI) ของ
คลองมำบังอยู่ในเกณฑ์ดี มีค่า WQI ไม่ต่ำกว่า 71</t>
  </si>
  <si>
    <t xml:space="preserve">4.ค่าเฉลี่ยผลการตรวจวัดคุณภาพน้ำ และค่าเฉลี่ยดัชนีคุณภาพน้ำทั่วไป (WQI) ของคลองมำบังอยู่ในเกณฑ์ดี มีค่า WQI ไม่ต่ำกว่า 71 </t>
  </si>
  <si>
    <t>26ENV_03</t>
  </si>
  <si>
    <t>โครงการติดตั้งระบบบริหารจัดการมลพิษและการหมุนเวียนอากาศ</t>
  </si>
  <si>
    <t xml:space="preserve"> - ระบบบริหารจัดการมลพิษและการหมุนเวียนอากาศ 1 ระบบ
</t>
  </si>
  <si>
    <t xml:space="preserve">  - ระบบบริหารจัดการมลพิษและการหมุนเวียนอากาศ 1 ระบบ
</t>
  </si>
  <si>
    <t>Sensor เซนเซอร์วัดสภาพอากาศ อุณหภูมิความชื้นในอากาศ คุณภาพอากาศ PM2.5 , Web Application , IoT</t>
  </si>
  <si>
    <t>1.ติดตั้งเครื่องตรวจวัดคุณภาพอากาศเชื่อมต่อกับ Application สำหรับการติดตามสถานการณ์เผาในที่โล่งสำหรับใช้ในพื้นที่เทศบาลเมืองสตูล
2.ระบบบริหารจัดการมลพิษและการหมุนเวียนอากาศ 1 ระบบ</t>
  </si>
  <si>
    <t>ขาดงบประมาณในการดำเนินการ</t>
  </si>
  <si>
    <t>เทศบาลเมืองสตูล มหาวิทยาลัยสงขลานครินทร์,YEC</t>
  </si>
  <si>
    <t xml:space="preserve"> - ลดการเผาขยะในที่โล่งได้ไม่น้อยกว่าร้อยละ 5</t>
  </si>
  <si>
    <t>1.ทำให้เกิดเครือข่ายด้านสิ่งแวดล้อมในการเฝ้าระวังการเผาในที่โล่งเพิ่มมากขึ้น จากการสื่อสารสร้างความตระหนักทั้งในภาคประชาชนทั่วไปและภาคเกษตรกรรมเกี่ยวกับการเผาในที่โล่ง</t>
  </si>
  <si>
    <t>26ENE_01</t>
  </si>
  <si>
    <t>โครงการส่งเสริมระบบผลิตไฟฟ้าพลังงานแสงอาทิตย์ในพื้นที่สายส่งไฟฟ้าเข้าไม่ถึง (Off Grid) บนเกาะหลีเป๊ะ จังหวัดสตูล</t>
  </si>
  <si>
    <t xml:space="preserve"> - ระบบ Mini Grid 1 ระบบ สำหรับพื้นที่ อบต.เกาะสาหร่าย (เกาะหลีเป๊ะ)
 </t>
  </si>
  <si>
    <t>กองทุนเพื่อส่งเสริมการอนุรักษ์พลังงาน</t>
  </si>
  <si>
    <t>สำนักงานพลังงานจังหวัดสตูล</t>
  </si>
  <si>
    <t>- ผลิตไฟฟ้าพลังงานแสงอาทิตย์เพื่อชุมชนพึ่งพาตนเอง (Mini Grid) จำนวน 80 กิโลวัตต์ และแบตเตอรี่ลิเธียมไอออนฟอสเฟต (LiFepO4) ความจุรวมไม่น้อยกว่า 800 กิโลวัตต์-ชั่วโมง จำนวนครัวเรือนที่ใช้งานรวมไม่น้อยกว่า 200 ครัวเรือน E14</t>
  </si>
  <si>
    <t>- ผลิตไฟฟ้าพลังงานแสงอาทิตย์ จำนวน 600 วัตต์/ครัวเรือนและแบตเตอรี่ลิเธียมไอออนฟอสเฟต (LiFePO4) ขนาด 12 โวลด์ รวมไม่น้อยกว่า 120 แอมแปร์-ชั่วโมงจำนวนครัวเรือนที่ใช้งานรวม 44 ครัวเรือน</t>
  </si>
  <si>
    <t>- ประหยัดพลังงานไฟฟ้าได้รวมทั้งสิ้น 154,918.77 KWh/ปี หรือคิดเป็น 13.19ktoe/ปี และลดการปลดปล่อย CO2 ได้ 86.90 tons-CO2 /ปี</t>
  </si>
  <si>
    <t>26ENE_02</t>
  </si>
  <si>
    <t>โครงการส่งเสริมระบบผลิตไฟฟ้าพลังงานแสงอาทิตย์ในพื้นที่สายส่งไฟฟ้าเข้าไม่ถึง (Off Grid) บนเกาะบูโหลนดอน และบูโหลนเล</t>
  </si>
  <si>
    <t xml:space="preserve"> - ระบบ Mini Grid 1 ระบบ และ ระบบ Solar Home สำหรับพื้นที่ อบต.เกาะ
สาหร่าย (เกาะบุโหลนเล)
</t>
  </si>
  <si>
    <t>- ผลิตไฟฟ้าพลังงานแสงอาทิตย์เพื่อชุมชนพึ่งพาตนเอง (Mini Grid) และแบตเตอรี่ลิ
เธียมไอออนฟอสเฟต (LIFePO4) ได้ครบตามเป้าหมาย 40 กิโลวัตต์ ความจุแบตเตอรี่รวมไม่น้อยกว่า 400 กิโลวัตต์-ชั่วโมง</t>
  </si>
  <si>
    <t xml:space="preserve"> - ระบบผลิตไฟฟ้าพลังงานแสงอาทิตย์เพื่อบ้านพักอาศัย (Solar Home) ขนาด600 วัตต์/ครัวเรือน และแบตเตอรี่ลิเธียมไอออนฟอสเฟต (LiFepO4) ขนาด 12 โวลต์ ความจุรวมไม่น้อยกว่า 120 แอมแปร์-ชั่วโมง ได้ครบทั้ง 24 ครัวเรือน</t>
  </si>
  <si>
    <t xml:space="preserve"> - ลดค่าใช้จ่ายการใช้พลังงานเชื้อเพลิง (น้ำมัน) ได้ไม่น้อยกว่า 6.65 ktoe/ปี</t>
  </si>
  <si>
    <t xml:space="preserve"> - ลดการปล่อย CO2 ได้ไม่น้อยกว่า 43.84 ton-CO2 ต่อปี</t>
  </si>
  <si>
    <t>26ENE_03</t>
  </si>
  <si>
    <t>โครงการผลิตไฟฟ้าจากพลังงานชีวภาพจากขยะชุมชน (Waste to Energy)</t>
  </si>
  <si>
    <t xml:space="preserve"> - ขยะเปียกเข้าในระบบบริหารจัดการขยะของหน่วยงานภาครัฐเป็น 0
</t>
  </si>
  <si>
    <t xml:space="preserve"> - สามารถนำขยะเปียกมาเปลี่ยนเป็นพลังงานร้อยละ 30 ของขยะเปียกทั้งหมด</t>
  </si>
  <si>
    <t>26ECO_01</t>
  </si>
  <si>
    <t>โครงการพัฒนา Application Town Portal ให้ข้อมูลของเมือง ผลิตภัณฑ์ ชุนชน ข้อมูลการท่องเที่ยว เชื่อมโยงการท่องเที่ยวอุทยานธรณีโลก</t>
  </si>
  <si>
    <t xml:space="preserve"> - เพลตฟอร์มการให้ข้อมูลของเมืองอัจฉริยะ 1 ระบบ
</t>
  </si>
  <si>
    <t xml:space="preserve">ภาครัฐและภาคเอกชน
สำนักส่งเสริมเศรษฐกิจดิจิทัล(depa) </t>
  </si>
  <si>
    <t>เข้าร่วมการแข่งขันกิจกรรมโครงการนักดิจิทัลพัฒนาเมืองรุ่นใหม่ รุ่นที่ 2 โดยสำนักงานส่งเสริมเศรษฐกิจดิจิทัล(depa)</t>
  </si>
  <si>
    <t xml:space="preserve">ชนะการประกวดการแข่งขันกิจกรรมโครงการนักดิจิทัลพัฒนาเมืองรุ่นใหม่ รุ่นที่ 2 โดยสำนักงานส่งเสริมเศรษฐกิจดิจิทัล(depa) และได้รับเงินทุนสนับสนุนโครงการ </t>
  </si>
  <si>
    <t>บริษัทร่วมพัฒนาเมืองสตูล/YEC</t>
  </si>
  <si>
    <t xml:space="preserve"> - สินค้าและบริการเพื่อการท่องเที่ยวในจังหวัดสตูล เข้าสู่ระบบออนไลน์เพิ่มขึ้นร้อยละ 10
</t>
  </si>
  <si>
    <t xml:space="preserve"> - อัตราการเติบโตเฉลี่ยของรายได้จากการท่องเที่ยวในจังหวัดสตูลเพิ่มขึ้นไม่น้อยกว่าร้อยละ 10</t>
  </si>
  <si>
    <t>26ECO_02</t>
  </si>
  <si>
    <t>พัฒนานวัตกรรมดิจิทัลเพื่อการท่องเที่ยว ในรูปแบบ AR,VR จำนวน 2 ระยะ ได้แก่  I : การท่องเที่ยวชุมชน (นำร่อง ชุมชนบากันเคย และชุมชนท่องเที่ยวเกาะหลีเป๊ะ  II : 30 ชุมชน ของจังหวัด</t>
  </si>
  <si>
    <t xml:space="preserve"> - สามารถสร้างรายได้ให้ชุมชนท่องเที่ยวในพื้นที่นำร่องเพิ่มขึ้น ร้อยละ 25 ภายในปี2568</t>
  </si>
  <si>
    <t>งบประมาณภายใต้ มาตรการช่วยเหลือหรือการอุดหนุนการประยุกต์ใช้เทคโนโลยี
และนวัตกรรมดิจิทัลในชนบท</t>
  </si>
  <si>
    <t xml:space="preserve"> ถ่ายทำ Dijital Content
 ถ่ายทำ AR,VR เเหล่งท่องเที่ยวในชุมชน</t>
  </si>
  <si>
    <t>สร้าง Dijital Content , Versure tour AR,VR ให้แก่ชุมชน</t>
  </si>
  <si>
    <t>การประสานงานที่ล่าช้าจากชุมชน</t>
  </si>
  <si>
    <t>ติดตามและเร่งรัดงานอย่างใกล้ชิด</t>
  </si>
  <si>
    <t>สำนักงานส่งเสริมเศรษฐกิจดิจิทัล สาขาภาคใต้ตอนล่าง</t>
  </si>
  <si>
    <t>26ECO_03</t>
  </si>
  <si>
    <t>โครงการพัฒนาตลาดดิจิทัลและ Vitual platform จังหวัดสตูล</t>
  </si>
  <si>
    <t xml:space="preserve"> - แพลตฟอร์มการจัดงานแสดงและจำหน่ายสินค้าในรูปแบบของเสมือนจริง Virtual Event 1 ระบบ
</t>
  </si>
  <si>
    <t>สำนักงานพานิชย์จังหวัดสตูล</t>
  </si>
  <si>
    <t xml:space="preserve"> - รายได้ของผู้ประกอบการสินค้าและบริการเป้าหมายของจังหวัดสตูลเพิ่มขึ้นไม่น้อยกว่าร้อยละ 5</t>
  </si>
  <si>
    <t>26ECO_04</t>
  </si>
  <si>
    <t>โครงการ Mobile Appication ตลาดออนไลน์</t>
  </si>
  <si>
    <t xml:space="preserve"> - พัฒนาช่องทางจำหน่ายสินค้าแก่เกษตรกร และผู้ประกอบการในพื้นที่จังหวัดสตูล จำนวน 1 ระบบ
</t>
  </si>
  <si>
    <t>งานส่งเสริมการเกษตร งบดำเนินงาน ค่าใช้สอย รายจ่ายเพื่อให้ได้มาซึ่งบริการ ค่าจ้างทำ Application จำหน่ายสินค้าแบบออนไลน์ กองสวัสดิการสังคม จำนวน 1,500,000 บาท เพื่อจ่ายเป็นค่าใช้จ่ายในการจ้างทำ Application จำหน่ายสินค้าแบบออนไลน์</t>
  </si>
  <si>
    <t>จัดทำ Application จำหน่ายสินค้าออนไลน์ โดยวิธีการคดเลือก</t>
  </si>
  <si>
    <t>ตามสัญญาจ้างกำหนดส่งงานงวดที่ 2 วันที่ 17 มิ.ย. 66</t>
  </si>
  <si>
    <t>องค์การบริหารส่วนจังหวัดสตูล</t>
  </si>
  <si>
    <t>- เพิ่มความสะดวกให้แก่ผู้ประกอบการและเกษตรกร ให้มีมีเข้าใช้งานผ่าน Application ไม่น้อยกว่า 3,000 ราย</t>
  </si>
  <si>
    <t>26GOV_01</t>
  </si>
  <si>
    <t>โครงการเพิ่มประสิทธิภาพการปฏิบัติงานในยุควิถึชีวิตใหม่ (New Normal) และรับรองการพัฒนาจังหวัดพันธุ์ใหม่ (Hight Performance) กิจกรรมพัฒนา Application ศูนย์ดำรงธรรมจังหวัดสตูล</t>
  </si>
  <si>
    <t xml:space="preserve"> - พัฒนาแอปพลิเคชันเพื่อการเข้าถึงบริการภาครัฐของศูนย์ดำรงธรรมจังหวัดสตูล จำนวน 1 ระบบ 
</t>
  </si>
  <si>
    <t>Application ระบบร้องเรียนและติดตามข้อร้องเรียนของประชาชน แสดงผล Dashboard เพื่อตัดสินใจสำหรับผุ้บริหารเฉพาะราย ระดับพื้นที่ (อำเภอ)</t>
  </si>
  <si>
    <t xml:space="preserve">      ดำเนินการแล้วเสร็จ ได้แอพพลิเคชั่นร้องเรียนร้องทุกข์ของศูนย์ดำรงธรรม 1 ระบบ </t>
  </si>
  <si>
    <t>- ความปลอดภัยของการใช้งานระบบยังไม่สมบูรณ์          - ไม่มีประชาชนเข้าใช้งานแอพพลิเคชั่น</t>
  </si>
  <si>
    <t xml:space="preserve"> - หางบประมาณในการพัฒนาแอพให้มีความปลอดภัยทางข้อมูลส่วนตัวที่สูงขึ้น 
- ประชาสัมพันธ์ให้ประชาชน/ผู้ใช้งานเข้าถึงแอพให้มากขึ้น โดยสามารถร้องเรียนผ่านแอพได้โดยไม่ต้องเสียค่าเดินทาง 
- นำระบบไปวางไว้บนเว็บไซต์จังหวัดสตูล</t>
  </si>
  <si>
    <t>สำนักงานจังหวัดสตูล</t>
  </si>
  <si>
    <t xml:space="preserve"> - สร้างความพึงพอใจให้กับการบริการศูนย์ ดำรงธรรมจังหงวัดสตูล ไม่น้อยกว่าร้อยละ 80</t>
  </si>
  <si>
    <t>26GOV_02</t>
  </si>
  <si>
    <t>พัฒนาช่องทางการสื่อสารประชาสัมพันธ์รับฟีงความคิดเห็นและร้องเรียนผ่าน Line Official Accout</t>
  </si>
  <si>
    <t xml:space="preserve"> - ประชาชนในเขตเทศบาลเมืองสตูลใช้บริการผ่านทางออนไลน์ เพิ่มขึ้นร้อยละ 10 ต่อปี
</t>
  </si>
  <si>
    <t xml:space="preserve">  - ประชาชนในเขตเทศบาลเมืองสตูลใช้บริการผ่านทางออนไลน์ เพิ่มขึ้นร้อยละ 10 ต่อปี
</t>
  </si>
  <si>
    <t>ระบบ Line Official Account</t>
  </si>
  <si>
    <t xml:space="preserve">1.ประชาชนมีส่วนร่วมในการพัฒนา สู่การเป็นองค์กรที่มีธรรมาภิบาล
2.เพิ่มช่องทางการติดต่อสื่อสารและการบริหารจัดการได้อย่างมีประสิทธิภาพ
3.มีช่องทางสื่อสารรูปแบบดิจิทอลที่สามารถสื่อสารกับประชาชนได้อย่างรวดเร็ว
</t>
  </si>
  <si>
    <t xml:space="preserve"> - ร้อยละ 80 ของประชาชนมีความพึงพอใจในการให้บริการภาครัฐ</t>
  </si>
  <si>
    <t>- ร้อยละ 80 ของประชาชนมีความพึงพอใจในการให้บริการภาครัฐ</t>
  </si>
  <si>
    <t>1.ประชาชนมีความพึงพอใจในการบริการและแก้ไขปัญหาได้ทันท่วงที ผ่าน Line Official Account</t>
  </si>
  <si>
    <t>26LIV_01</t>
  </si>
  <si>
    <t>โครงการพัฒนาและติดตั้งเสาอัจฉริยะเพื่อการตัดสินใจและส่งเสริมการพัฒนาเมืองสิ่งแวดล้อมอัจฉริยะ</t>
  </si>
  <si>
    <t xml:space="preserve"> - ติดตั้ง Smart pole solution (สมาร์ทโพล) ระบบเสาอัจฉริยะ จำนวน 5 จุด 
ครอบคลุมพื้นที่เทศบาลเมืองสตูล
</t>
  </si>
  <si>
    <t xml:space="preserve">  - ติดตั้ง Smart pole solution (สมาร์ทโพล) ระบบเสาอัจฉริยะ จำนวน 5 จุด 
ครอบคลุมพื้นที่เทศบาลเมืองสตูล
</t>
  </si>
  <si>
    <t>บริษัท Jumbo / ศอ.บต.</t>
  </si>
  <si>
    <t>- ติดตั้งเสาอัจฉริยะ Smart Lighting  จำนวน 5 ต้น บริเวณถนนสายยาตาสวัสดิ์ ได้รับงบประมาณจากการชนะประกวดโครงการ IoT Show CASE 2022 for the Smart City Ambassodor ครั้งที่ 1
- CCTV
- Smart Pole
- IoT
- Clound Computing</t>
  </si>
  <si>
    <t xml:space="preserve">1.มี Smart pole solution (สมาร์ทโพล) ระบบเสาอัจฉริยะ จำนวน 5 จุด ครอบคลุมพื้นที่เทศบาลเมืองสตูล สามารถโทรออกในกรณีฉุกเฉิน มีระบบกระจายสัญญาณอินเตอร์เน็ต มี Displayแสดงข้อมูลหรือข่าวสารที่สำคัญ กล้องวงจรปิด และ EV Charging แจ้งเตือนภัยพิบัติ จับค่าฝุ่นละอองและความชื้นในอากาศได้
2.สามารถแสดงได้บนอุปกรณ์เคลื่อนที่ต่าง ๆ แบบ Real time ทำให้สามารถแก้ไขปัญหาต่าง ๆ ที่เกิดขึ้นหรือให้ความช่วยเหลือได้โดยทันที
3.ประชาชนได้รับการพัฒนาส่งเสริมคุณภาพเมืองและคุณภาพชีวิตที่ดีขึ้น
</t>
  </si>
  <si>
    <t>ได้ยื่นของบเพิ่มเติมจาก ศอ.บต. ยังไม่ได้รับการจัดสรรงบฯ</t>
  </si>
  <si>
    <t xml:space="preserve"> - ประชาชนได้รับการแจ้งเตือนครอบคลุมชุมชน ร้อยละ 80 ของชุมชนในพื้นที่เทศบาล
</t>
  </si>
  <si>
    <t>1.ประชาชนได้รับความปลอดภัยมากขึ้น</t>
  </si>
  <si>
    <t xml:space="preserve"> - สามารถแก้ไขปัญหาต่าง ๆ ที่เกิดขึ้นหรือให้ความช่วยเหลือได้โดยทันที(ลดระยะเวลาการรอความช่วยเหลือลงร้อยละ 20)</t>
  </si>
  <si>
    <t>1.สามารถจัดการภัยพิบัติ และให้ความช่วยเหลือประชาชนได้อย่างทันท่วงที</t>
  </si>
  <si>
    <t>26LIV_02</t>
  </si>
  <si>
    <t>โครงการเสริมสร้างและพัฒนาศักยภาพแหล่งท้องเที่ยว ติดตั้งกล้องวงจรปิด (CCTV) เพื่อรักษาความปลอดภัยนักท่องเที่ยวอันดามันและอุทยานธรณีโลก</t>
  </si>
  <si>
    <t xml:space="preserve"> - ร้อยละที่ลดลงของปัญหาอาชญากรรมต่อประชากรแสนคนในแต่ละปีเฉลี่ย 5 ปี 
จากปีงบประมาณ 2564-2568 ลดลงร้อยละ 30
</t>
  </si>
  <si>
    <t>งบประมาณของกลุ่มจังหวัดภาคใต้ฝั่งอันดามัน</t>
  </si>
  <si>
    <t>กิจกรรมที่ 1 ติดตั้งกล้องโทรทัศน์วงจรปิด (CCTV) ในเขตอำเภอเมืองสตูล
วงเงิน : 5,000,000 บาท
กิจกรรมที่ 2 ติดตั้งกล้องโทรทัศน์วงจรปิด (CCTV) ในเขตอำเภอควนกาหลง
วงเงิน : 999,000 บาท
กิจกรรมที่ ๓ ติดตั้งกล้องโทรทัศน์วงจรปิด (CCTV) ในเขตอำเภอละงู
วงเงิน : 1,341,700 บาท
กิจกรรมที่ 4 ติดตั้งกล้องโทรทัศน์วงจรปิด (CCTV) ในเขตอำเภอทุ่งหว้า
วงเงิน : 2,554,700 บาท</t>
  </si>
  <si>
    <t>ดำเนินการแล้วเสร็จ
ทั้ง 4 กิจกรรม
โดยได้โอนสินทรัพย์ให้แก่ อปท.
แล้ว จำนวน 3 กิจกรรม
- กิจกรรมที่ 1 ติดตั้ง
กล้องโทรทัศน์วงจรปิด (CCTV) 
ในเขตอำเภอเมืองสตูล
อยู่ระหว่างดำเนินการโอนสินทรัพย์</t>
  </si>
  <si>
    <t>ที่ทำการปกครองจังหวัดสตูล</t>
  </si>
  <si>
    <t>- ร้อยละ 80 ของประชาชนและนักท่องเที่ยว มีความพึงพอใจในการได้รับ
บริการด้านเทคโนโลยีและระบบสารสนเทศ จาก CCTV</t>
  </si>
  <si>
    <t>26LIV_03</t>
  </si>
  <si>
    <t>โครงการ Safety Satun (โครงการติดตั้งกล้องวงจรปิดในพื้นที่ SMART SAFTY ZONE 4.0 สถานีตำรวจภูธรละงู</t>
  </si>
  <si>
    <t xml:space="preserve">- ร้อยละที่ลดลงของปัญหาอาชญากรรมต่อประชาการแสนคนในแต่ละปีเฉลี่ย 5 ปี 30.46
</t>
  </si>
  <si>
    <t>งบประมาณจังหวัด</t>
  </si>
  <si>
    <t>อยู่ระหว่างการเตรียมข้อมูลเพื่อนำโครงการเข้างบจังหวัด</t>
  </si>
  <si>
    <t xml:space="preserve">1. ขาดบุคคลกรที่มีความรู้ ทาด้าน smart city ด้านการเขียนโครงการ
</t>
  </si>
  <si>
    <t>จัดกิจกรรมเพิ่มความรู้ทางด้านsmart city ให้กบบุคคลกร</t>
  </si>
  <si>
    <t>สถานีตำรวจภูธรละงู</t>
  </si>
  <si>
    <t>- ร้อยละ 80 ของประชาชนและ นักท่องเที่ยว มีความพึงพอใจในการได้รับ
บริการด้านเทคโนโลยีและระบบสารสนเทศ จาก CCTV</t>
  </si>
  <si>
    <t>26LIV_04</t>
  </si>
  <si>
    <t>โครงการ Smart Pole และระบบ CCTV อัจฉริยะ สำหรับสถานที่ท่องเที่ยวเกาะหลีเป๊ะจังหวัดสตูล</t>
  </si>
  <si>
    <t xml:space="preserve"> - ติดตั้งระบบกล้องโทรทัศน์วงจรปิด (CCTV) จำนวน 50 กล้อง และ Smart 
Pole 2 ตัว
</t>
  </si>
  <si>
    <t>ศอ.บต.</t>
  </si>
  <si>
    <t>9,895,400</t>
  </si>
  <si>
    <t>ได้ยื่นของบประมาณจาก ศอ.บต. ไปแล้ว แต่ยังไม่ได้รับการจัดสรร</t>
  </si>
  <si>
    <t>ยังไม่ได้รับการจัดสรรงบฯ</t>
  </si>
  <si>
    <t>อบต.เกาะสาหร่าย/ที่ทำการปกครองจังหวัดสตูล (กลุ่มงานความมั่นคง)</t>
  </si>
  <si>
    <t>- ร้อยละที่ลดลงของปัญหาอาชญากรรมต่อประชาการแสนคนในแต่ละปีเฉลี่ย 5 ปี 30.46</t>
  </si>
  <si>
    <t>26LIV_05</t>
  </si>
  <si>
    <t>โครงการติดตั้งไฟส่องสว่างอัจฉริยะในเขตเทศบาลและแหล่งมรดกทางธรรมชาติและอาคารที่มีคุณค่าในบริเวณเมืองเก่าสตูล</t>
  </si>
  <si>
    <t xml:space="preserve"> - สามารถลดอัตราการใช้พลังงานได้ ร้อยละ30-50</t>
  </si>
  <si>
    <t xml:space="preserve">  - สามารถลดอัตราการใช้พลังงานได้ ร้อยละ30-50</t>
  </si>
  <si>
    <t xml:space="preserve">- ได้ยื่นของบประมาณจาก ศอ.บต. แล้ว   </t>
  </si>
  <si>
    <t>1.ประชาชน ได้รับการพัฒนาส่งเสริมคุณภาพเมืองและคุณภาพชีวิตที่ดีขึ้น
2.ลดอัตราการใช้พลังงานได้ ร้อยละ 30 – ร้อยละ50 
3.บริหารจัดการ ตรวจสอบได้ทุกเวลา
3.ลดผลกระทบทั้งทางตรงและทางอ้อมต่อสิ่งแวดล้อม
4.ประหยัดงบประมาณในการควบคุม ดูแลระบบและซ่อมแซม</t>
  </si>
  <si>
    <t>ยังไม่ได้รับการจัดสรร</t>
  </si>
  <si>
    <t>26LIV_06</t>
  </si>
  <si>
    <t>โครงการระบบบริหารจัดการเมืองเก่าสตูลสู่เมืองอัจฉริยะ (Satun Smart City)</t>
  </si>
  <si>
    <t xml:space="preserve"> - ระดับความพึงพอใจของประชาชนต่อการพัฒนาเมืองเก่าสตูลสู่เมืองอัจฉริยะ ร้อยละ 80</t>
  </si>
  <si>
    <t xml:space="preserve">  - ระดับความพึงพอใจของประชาชนต่อการพัฒนาเมืองเก่าสตูลสู่เมืองอัจฉริยะ ร้อยละ 80</t>
  </si>
  <si>
    <t>CCTV
Street Art
Digital Signage
ระบบควบคุมจราจรอัจฉริยะ</t>
  </si>
  <si>
    <t>1.เกิดระบบบริหารจัดการเมืองเก่าสตูลอย่างเป็นระบบ มีบริหารจัดการปัญหาของเมืองสตูลอย่างบูรณาการ รวมถึงเป็นศูนย์รวมการเชื่อมโยงและแลกเปลี่ยนข้อมูลระหว่างหน่วยงาน 
2.เกิดระบบนําร่องเพื่อใช้ในการแก้ไขปัญหาด้านการจราจรและอาชญากรรมของเมืองสตูล 
3.มีการจัดการโครงสร้างพื้นฐาน เพื่อใช้ในการวางผังเมือง แก้ไขปัญหาความปลอดภัยและปัญหาอื่นๆ ที่เกี่ยวข้อง</t>
  </si>
  <si>
    <t>26LIV_07</t>
  </si>
  <si>
    <t>โครงการพัฒนาระบบบริหารงานสาธารณสุข (Smart Public Health)</t>
  </si>
  <si>
    <t xml:space="preserve"> -  มีระบบบริการที่ทันสมัย เท่าทันต่อเปลี่ยนแปลงในยุคดิจิทัล Digital 
Disruption อย่างน้อย 1 ระบบ 
</t>
  </si>
  <si>
    <t xml:space="preserve"> 1. งบบำรุงโรงพยาบาล         2. งบสำนักงานหลักประกันสุขภาพแห่งชาติ (สปสช.)       3. งบอันดามัน wellness </t>
  </si>
  <si>
    <t>1. ระบบคิวออนไลน์ 
2. ระบบเชื่อมโยงข้อมูลสุขภาพ (HIS Gateway/H4U) 
3.ระบบพิสูจน์และยืนยันตัวตนหมอพร้อม Digital ID             
4. ระบบการแพทย์ทางไกล</t>
  </si>
  <si>
    <t>1. ติดตั้งระบบคิวออนไลน์  ให้กับ  รพ.สตูล, รพ.ละงู, รพ.ท่าแพ, รพ.ควนโดน               
2. จังหวัดมีระบบเชื่อมโยงข้อมูลสุขภาพ (HIS Gateway / H4U) ครบทุกโรงพยาบาล      
3. จังหวัดมีระบบพิสูจน์และยืนยันตัวตนหมอพร้อม Digital ID 
4. จังหวัดมีระบบดิจิทัลในการดูแลสุขภาพประชาชนและสามารถเป็นศูนย์รวมข้อมูลสุขภาพของประชาชน
5. ทุกโรงพยาบาลในจังหวัดสตูลมีระบบ Telemedicine</t>
  </si>
  <si>
    <t>งบประมาณด้านการพัฒนาระบบ
ไม่เพียงพอ</t>
  </si>
  <si>
    <t xml:space="preserve">บุคลากรทางด้าน ICTของ สสจ.พัฒนาระบบ </t>
  </si>
  <si>
    <t>สำนักงานสาธารณสุขจังหวัดสตูล</t>
  </si>
  <si>
    <t xml:space="preserve"> - ให้บริการครอบคลุมโรงพยาบาลเป้าหมายร้อยละ 100 ของ รพ.เป้าหมาย
</t>
  </si>
  <si>
    <t xml:space="preserve"> - ความพึงพอใจของประชาชนในการให้บริการด้านสาธารณสุข ร้อยละ 80</t>
  </si>
  <si>
    <t>26LIV_08</t>
  </si>
  <si>
    <t>โครงการพัฒนาระบบบริหารจัดการดูแลผู้ป่วยโรคติดเชื้อโคโรนาไวรัส 2019</t>
  </si>
  <si>
    <t xml:space="preserve"> - ระบบบริหารจัดการดูแลผู้ป่วยโรคติดเชื้อโคโรน่าไวรัส 2019 1 ระบบ
</t>
  </si>
  <si>
    <t xml:space="preserve"> 1. งบบำรุงโรงพยาบาล        2. งบสำนักงานหลักประกันสุขภาพแห่งชาติ (สปสช.)     </t>
  </si>
  <si>
    <t>1.ระบบลงทะเบียน e-passport นักติดตามท่องเที่ยวเกาะหลีเป๊ะ ในช่วง covid-19
2.ระบบลงทะเบียนติดตามผู้เดินทางเข้าในพื้นที่จังหวัดสตูล ในช่วง covid-19
3.ระบบดูแลผู้ป่วย HOME ISOLATION A-Med
4.ระบบ co-ward บริหารจัดการเตียงผู้ป่วย covid-19
5.ระบบ co-lab ส่งตรวจยืนยันเคสส่งส่วนกลาง ของผู้ป่วย covid-19
6.ระบบ co-vaccine รายงานขัอมูลการได้รับวัคซีน covid-19</t>
  </si>
  <si>
    <t>1. บุคลากรทางการแพทย์ที่ดูแลผู้ป่วยมีข้อมูลที่สามารถใช้ดูแลผู้ป่วยติดเชื้อได้แบบ Realtime และติดตามเข้าช่วยเหลืออย่างทันท่วงทีหากเกิดภาวะฉุกเฉิน
2. ลดภาระการรายงานข้อมูลสุขภาพของประชาชน ข้อมูลสุขภาพมีคุณภาพสามารถประเมินอาการและให้การช่วยเหลือผู้ป่วยได้รวดเร็วยิ่งขึ้นเพื่อลดอัตราการเสียชีวิตจากโรคไวรัสโควิด-19</t>
  </si>
  <si>
    <t xml:space="preserve"> - มีความพึงพอใจต่อระบบ Line QA อย่างน้อยร้อยละ 80</t>
  </si>
  <si>
    <t>26LIV_09</t>
  </si>
  <si>
    <t>โครงการ Smart Health ดูแลกลุ่มเปราะบางจังหวัดสตูล</t>
  </si>
  <si>
    <t xml:space="preserve"> - กลุ่มเปราะบางในพื้นที่นำร่องได้รับการดูแลโดยทีมหมอครอบครัว ไม่น้อยกว่าร้อยละ 90</t>
  </si>
  <si>
    <t xml:space="preserve">1.งบอันดามัน wellness </t>
  </si>
  <si>
    <t>1. ระบบในการบริการดูแลประชาชนกลุ่มเปราะบางในจังหวัดสตูล   Smart Home Ward Monitoring                 2. ติดตั้ง LoRa Gateway  Database Server
3. จัดซื้อริสแบนด์ เพื่อติดตามดูแลสุขภาพกลุ่มคนเปราะบาง</t>
  </si>
  <si>
    <t>1.  แพทย์มีข้อมูลสุขภาพของผู้ป่วยแบบ Real Time          2. 3 หมอ มีข้อมูลประกอบการวินิจฉัยโรค
3.ผู้ป่วยกลุ่มโรคไม่ติดต่อเรื้อรัง (NCDs) สามารถติดตามอาการและปรับตัวในการใช้ชีวิตเพื่อลดระดับความเสี่ยงในการเกิดโรค</t>
  </si>
  <si>
    <t>1. มีการปรับเปลี่ยนผู้บริหารทำให้การดำเนินการตามนโยบายไม่ต่อเนื่อง</t>
  </si>
  <si>
    <t>26LIV_10</t>
  </si>
  <si>
    <t xml:space="preserve"> โครงการ ระบบบริหารจัดการการสารสนเทศและการสื่อสารในสถานการณ์COVID-19ของเครือข่ายมัสยิดในพื้นจังหวัดสตูล</t>
  </si>
  <si>
    <t xml:space="preserve"> - ร้อยละ 80 ของผู้ใช้งานระบบ มีความพึง
พอใจในการใช้งานระบบสารสนเทศ</t>
  </si>
  <si>
    <t>26PEO_1</t>
  </si>
  <si>
    <t>โครงการส่งเสริมการใช้เทคโนโลยีเกษตรอัจฉริยะในกลุ่มเกษตรกรรุ่นใหม่จังหวัดสตูล</t>
  </si>
  <si>
    <t xml:space="preserve"> - มีแหล่งเรียนรู้ต้นแบบการทำเกษตรอัจฉริยะในพื้นที่จังหวัดสตูล จำนวน 4 จุด 
</t>
  </si>
  <si>
    <t>ไม่ได้รับจัดสรรงบประมาณ</t>
  </si>
  <si>
    <t>สำนักงานเกษตรจังหวัดสตูล</t>
  </si>
  <si>
    <t xml:space="preserve"> - เกษตรกรที่เข้าร่วมโครงการ ผ่านเกณฑ์การทดสอบความรู้ร้อยละ 80</t>
  </si>
  <si>
    <t xml:space="preserve"> - เกษตรกรรุ่นใหม่ที่เข้าร่วมโครงการร้อยละ 80 ผลิตได้ตามแผนการผลิต มีรายได้เพิ่มขึ้น </t>
  </si>
  <si>
    <t>Smart People
ไม่ได้อยู่ในโครงการที่อนุมัติ</t>
  </si>
  <si>
    <t>26PEO_2</t>
  </si>
  <si>
    <t xml:space="preserve">โครงการส่งเสริมและพัฒนาเกษตรกรประยุกต์ใช้เทคโนโลยีและนวัตกรรมดิจิทัลในพื้นที่จังหวัดสตูล </t>
  </si>
  <si>
    <t xml:space="preserve">สำนักงานส่งเสริมเศรษฐกิจดิจิทัลเป็นหน่วยงานสนับสนุนงบประมาณ </t>
  </si>
  <si>
    <t xml:space="preserve">กิจกรรมติดตั้งระบบควบคุมการให้น้ำอัจฉริยะ เกษตรกรเป้าหมาย 10 ราย ในพื้นที่จังหวัดสตูล ยกเว้น อำเภอท่าแพและอำเภอควนโดน โดยเกษตรกรแต่ละรายได้รับสนับสนุนตู้ควบคุม จำนวน 1 ชุด  ทั้งนี้ สำนักงานเกษตรจังหวัดสตูล ทำหน้าที่คัดเลือกเกษตรกรที่มีคุณสมบัติตามโครงการ สำนักงานสภาเกษตรกรจังหวัดสตูล ทำหน้าที่มอบวัสดุอุปกรณ์และให้ความรู้ด้านการติดตั้งและดูแลรักษา และสำนักงานส่งเสริมเศรษฐกิจดิจิทัลเป็นหน่วยงานสนับสนุนงบประมาณ </t>
  </si>
  <si>
    <t>อยู่ในระหว่างการติดตั้งอุปกรณ์ในแปลงผลิตพืชของเกษตรกร</t>
  </si>
  <si>
    <t xml:space="preserve">ติดเงื่อนไขของทางโครงการ เนื่องจากอุปกรณ์ที่สภาเกษตรฯ จัดสรรให้เป็นอุปกรณ์ระดับสูง เกษตรกรบางราบยังไม่มีอุปกรณ์ดังกล่าวในการดำเนินการ </t>
  </si>
  <si>
    <t>- เกษตรกรพร้อมที่จะสืบหา/ซื้ออุปกรณ์ที่ยังไม่มี เพื่อนำมาใช้กับอุปกรณ์ที่ทางสภาเกษตรจัดสรรให้               
- สภาเกษตรให้เกษตรจังหวัดหาเกษตรกรในจังหวัด เพื่อจัดอบรมการให้ความรู้เบื้องต้นเกี่ยวกับการใช้งานอุปกรณ์ดังกล่าว</t>
  </si>
  <si>
    <t>สำนักงานเกษตรจังหวัดสตูล ร่วมกับสำนักงานสภาเกษตรกรจังหวัดสตูล</t>
  </si>
  <si>
    <t>Gov (4)</t>
  </si>
  <si>
    <t>27ENV_01</t>
  </si>
  <si>
    <t>โครงการตรวจวัดคุณภาพอากาศ (CO, PM. 2.5)</t>
  </si>
  <si>
    <t xml:space="preserve"> - มลพิษทางอากาศได้รับการบริการจัดการอย่างมีประสิทธิภาพมากขึ้นคุณภาพอากาศอยู่ในเกณฑ์ดี</t>
  </si>
  <si>
    <t>27ENV_02</t>
  </si>
  <si>
    <t>โครงการ Smart Tracking เทศบาลนครเกาะสมุย ระยะที่ 1 และ 2</t>
  </si>
  <si>
    <t xml:space="preserve"> - ปริมาณขยะจากการจัดเก็บขยะ อย่างถูกต้องตามหลักวิชาการ เพิ่มขึ้น
ร้อยละ 2 
</t>
  </si>
  <si>
    <t xml:space="preserve">ติดตั้งอุปกรณ์ติดตามยานพาหนะ(GPS Tracking System) และระบบบริหารจัดการ ติดตามและควบคุมยานพาหนะ </t>
  </si>
  <si>
    <t>ผู้รับจ้างดำเนินการแล้วเสร็จ รถส่วนกลางกองช่างสุขาภิบาล มีอุปกรณ์ GPS และมีรายงานการใช้รถตลอด 24 ชม จำนวน 46 คัน เป็นเวลา 210 วัน</t>
  </si>
  <si>
    <t xml:space="preserve"> - </t>
  </si>
  <si>
    <t xml:space="preserve"> - ปริมาณการใช้น้ำมันเชื้อเพลิงลดลงจากเดิมร้อยละ 20</t>
  </si>
  <si>
    <t xml:space="preserve"> - ปริมาณขยะจากการจัดเก็บขยะ อย่างถูกต้องตามหลักวิชาการ เพิ่มขึ้นร้อย
ละ 2 </t>
  </si>
  <si>
    <t>27ENV_03</t>
  </si>
  <si>
    <t>โครงการ Smart Tracking เทศบาลนครเกาะสมุย ระยะที่ 3</t>
  </si>
  <si>
    <t>รถส่วนกลางกองช่างสุขาภิบาล มีอุปกรณ์ GPS และมีรายงานการใช้รถตลอด 24 ชม จำนวน 45 คัน เป็นเวลา 12 เดือน</t>
  </si>
  <si>
    <t>ผู้รับจ้างดำเนินการแล้วเสร็จรถส่วนกลางกองช่างสุขาภิบาล มีอุปกรณ์ GPS และมีรายงานการใช้รถตลอด 24 ชม จำนวน 45 คัน เป็นเวลา 12 เดือน</t>
  </si>
  <si>
    <t>27ENV_04</t>
  </si>
  <si>
    <t>โครงการ Smart garbage station</t>
  </si>
  <si>
    <t xml:space="preserve"> - ปริมาณขยะจากการจัดเก็บขยะ อย่างถูกต้องตามหลักวิชาการ เพิ่มขึ้นร้อยละ 2 </t>
  </si>
  <si>
    <t>27ENV_05</t>
  </si>
  <si>
    <t>โครงการประยุกต์ใช้เทคโนโลยีดิจิทัล เพื่อการเฝ้าระวังคุณภาพน้ำของระบบบำบัดน้ำเสีย</t>
  </si>
  <si>
    <t xml:space="preserve"> - คุณภาพน้ำจะต้องอยู่ในระดับดี(ค่า WQI ไม่ต่ำกว่า 71)</t>
  </si>
  <si>
    <t>27ECO_01</t>
  </si>
  <si>
    <t>โครงการจัดทำข้อมูลเมืองด้านการท่องเที่ยว เทศบาลนครเกาะสมุย (Samui Tourism Data)</t>
  </si>
  <si>
    <t xml:space="preserve"> - ประเภทข้อมูลที่ถูกรวบรวมที่เป็นประโยชน์อย่างครอบคลุม
</t>
  </si>
  <si>
    <t>อยู่ระหว่างประสานงานหน่วยงานเอกชน</t>
  </si>
  <si>
    <t xml:space="preserve"> - จำนวนข้อมูลที่เผยแพร่หรือมีผู้ที่สนใจมานำไปใช้ประโยชน์</t>
  </si>
  <si>
    <t xml:space="preserve"> -  Samui Tourism Data 1 ระบบ</t>
  </si>
  <si>
    <t xml:space="preserve"> - ผู้ประกอบการ/ธุรกิจที่เน้นการสร้างรายได้บนโครงสร้างพื้นฐาน
ดิจิทัล เพิ่มขึ้นร้อยละ 10</t>
  </si>
  <si>
    <t>27GOV_01</t>
  </si>
  <si>
    <t>โครงการขับเคลื่อน Big Data (City Data Platform &amp; Intelligent Operation Center)</t>
  </si>
  <si>
    <t xml:space="preserve"> - ประชากรสามารถเข้าถึงฐานข้อมูล ร้อยละ 50 ของประชากรทั้งหมดในพื้นที่
</t>
  </si>
  <si>
    <t xml:space="preserve"> - ลดและควบคุมความเสี่ยงที่อาจจะเกิดขึ้นได้อย่างมีประสิทธิภาพประกอบการตัดสินใจในการบริหารจัดการที่ถูกต้องแม่นยำมากขึ้น</t>
  </si>
  <si>
    <t xml:space="preserve"> - ลดระยะเวลาในการดำเนินการ</t>
  </si>
  <si>
    <t xml:space="preserve"> - ลดต้นทุนในการให้บริการ</t>
  </si>
  <si>
    <t>27GOV_02</t>
  </si>
  <si>
    <t>โครงการจัดทำแอพพิเคชั่นจัดเก็บค่าธรรมเนียมขยะของเทศบาลนครเกาะสมุย</t>
  </si>
  <si>
    <t xml:space="preserve"> - เพิ่มความสะดวกให้แก่ประชาชนในการชำระค่าบริการต่างๆ 
</t>
  </si>
  <si>
    <t>อยู่ระหว่างจัดทำฐานข้อมูลเพื่อใช้กับระบบท้องถิ่นดิจิทัล</t>
  </si>
  <si>
    <t>เตรียมข้อมูล</t>
  </si>
  <si>
    <t xml:space="preserve"> - เพิ่มประสิทธิภาพในการจัดเก็บค่าธรรมเนียมของเทศบาล</t>
  </si>
  <si>
    <t>27GOV_03</t>
  </si>
  <si>
    <t>โครงการ Koh Samui Smart City : การบริหารด้านการขออนุญาตก่อสร้าง</t>
  </si>
  <si>
    <t xml:space="preserve"> - เพิ่มความสะดวกให้แก่ประชาชนในการขออนุญาตก่อสร้าง 
</t>
  </si>
  <si>
    <t>ติดตามงานขออนุญาตก่อสร้างพร้อมระบบออกหนังสือตามกฎหมาย สามารถค้นหาผู้รับจ้าง/ออกแบบ/ควบคุม ผ่านเว็บไซต์ eservice.smartsamui.com มีฟังก์ชันตรวจสอบข้อมูลแปลงที่ดินผ่านเว็บไซต์และฟังก์ชันการกำหนดสิทธิ์</t>
  </si>
  <si>
    <t>ได้ระบบติดตามและตรวจสอบการขออนุญาตก่อสร้าง</t>
  </si>
  <si>
    <t>27GOV_04</t>
  </si>
  <si>
    <t>โครงการพัฒนาการจัดเก็บภาษีป้ายเทศบาลนครเกาะสมุย (ต่อเนื่อง)</t>
  </si>
  <si>
    <t xml:space="preserve"> - สัดส่วนของผู้ประกอบการที่สามารถเข้าถึงฐานข้อมูลและการ
จัดเก็บภาษีป้ายครอบคลุม ไม่น้อยกว่าร้อยละ 50 
 - เพิ่มประสิทธิภาพในการจัดเก็บภาษีป้ายของเทศบาล</t>
  </si>
  <si>
    <t>ยกเลิกโครงการ</t>
  </si>
  <si>
    <t>27GOV_05</t>
  </si>
  <si>
    <t>โครงการปรับปรุงแผนที่ภาษีและทะเบียนทรัพย์สินของเทศบาลนครเกาะสมุย</t>
  </si>
  <si>
    <t xml:space="preserve"> - ได้ระบบสารสนเทศในการปรับปรุงแผนที่ 1 ระบบ
</t>
  </si>
  <si>
    <t>ดำเนินการจ้างสำรวจและปรับปรุงข้อมูลแปลงที่ดิน,สิ่งปลูกสร้าง ระหว่าง ต.ค.65 - ก.ย.66</t>
  </si>
  <si>
    <t>ได้ข้อมูลการใช้ประโยชน์ที่ดิน,สิ่งปลูกสร้าง บนพื้นที่เกาะสมุย</t>
  </si>
  <si>
    <t>ไม่พบเจ้าของทรัพย์สิน</t>
  </si>
  <si>
    <t>ทำหนังสือแจ้งไปยังที่อยู่ของเจ้าของทรพย์สิน</t>
  </si>
  <si>
    <t xml:space="preserve"> - ประชาชนมีความพึงพอใจต่อการบริการเพิ่มขึ้น ร้อยละ 20</t>
  </si>
  <si>
    <t>27GOV_06</t>
  </si>
  <si>
    <t>โครงการพัฒนาระบบการ สื่อสารเพื่อบริการท่องเที่ยว และประชาชนในเขตเทศบาลนครเกาะสมุย (Line)</t>
  </si>
  <si>
    <t xml:space="preserve"> - นักท่องเที่ยวเข้าถึงข้อมูลด้านการท่องเที่ยวได้สะดวกขึ้น โดยมี นทท. ใช้บริการเพิ่มขึ้นร้อยละ 2
</t>
  </si>
  <si>
    <t xml:space="preserve">สร้างเพลตฟอร์มให้บริการ เช่น 
-ข้อมูลที่ท่องเที่ยวสมุย
-การประชาสัมพันธ์ข่าวสารเทศบาล 
-ระบบการร้องทุกข์ การติดตามสถานะการดำเนินการ
-ระบบจองคิวรับบริการของเทศบาล   
-พิกัดจุดติดตั้ง CCTV/ free wifi
-ระบบการติดตามบริการต่างๆ เช่น ใบอนุญาตก่อสร้าง และฐานข้อมูลภาษีที่ดินและสิ่งปลูกสร้าง </t>
  </si>
  <si>
    <t xml:space="preserve">มีเพลตฟอร์ม Line Official “@SmartSamui" ซึ่งให้บริการ
-ข้อมูลที่ท่องเที่ยวสมุย
-การประชาสัมพันธ์ข่าวสารเทศบาล 
-ระบบการร้องทุกข์ การติดตามสถานะการดำเนินการ
-ระบบจองคิวรับบริการของเทศบาล   
-พิกัดจุดติดตั้ง CCTV/ 
free wifi
-ระบบการติดตามบริการต่างๆ เช่น ใบอนุญาตก่อสร้าง และฐานข้อมูลภาษีที่ดินและสิ่งปลูกสร้าง </t>
  </si>
  <si>
    <t xml:space="preserve"> - สัดส่วนประชาชนที่สามารถเข้าถึงข้อมูลผ่านทาง Line OA และใช้
บริการเพิ่มขึ้นร้อยละ 60</t>
  </si>
  <si>
    <t xml:space="preserve"> - มีการใช้ระบบร้องเรียนผ่านLine OA เพิ่มขึ้นร้อยละ 60</t>
  </si>
  <si>
    <t xml:space="preserve"> - ประชาชนมีความสะดวกในการขอรับบริการ โดยวัดจากความพึงพอใจ ของประชาชน ร้อยละ 80 มีความพึงพอใจระดับดีมาก</t>
  </si>
  <si>
    <t>27PEO_01</t>
  </si>
  <si>
    <t>โครงการการพัฒนาระบบเทคโนโลยีการบริหารจัดการศึกษาแบบ องค์รวม
( E-School) ของโรงเรียน สำนักการศึกษาและผู้บริหารสังกัดเทศบาลนครเกาะสมุย</t>
  </si>
  <si>
    <t xml:space="preserve"> - โรงเรียนที่เทศบาลดูแลสามารถใช้ระบบเทคโนโลยีการบริหารจัดการศึกษาแบบ
องค์รวม (E-school) ได้ร้อยละ 100 (จำนวน 4 โรงเรียน)</t>
  </si>
  <si>
    <t>สร้างและปรับปรุงรูปแบบระบบเทคโนโลยีการบริหารจัดการศึกษาแบบองค์รวม(E-school) สำหรับโรงเรียนในสังกัดเทศบาลนครเกาะสมุยเพื่อเข้าสู่ประเทศไทย 4.0 เพื่อให้ผู้บริหาร ครู และบุคลากรทางการศึกษาสามารถบริหารงานแบบองค์รวม ด้วยระบบเทคโนโลยีสารสนเทศสำหรับโรงเรียนในสังกัดเทศบาลนครเกาะสมุย ซึ่งประกอบด้วย ประกอบด้วย 13 ระบบ ได้แก่ (1) ระบบรวมศูนย์การบริหารจัดการเอกสาร งบประมาณ (2) ระบบบริหารงานวิชาการ (3) ระบบบริหารงานบริหารทั่วไป (4) ระบบบริหารงานบุคคล (5) ระบบบริหารงานงบประมาณ  (6) ระบบรายงานผลให้อยู่ในฐานข้อมูลออนไลน์ (7) ระบบการตรวจสอบเข้าโรงเรียนออกโรงเรียนผ่านเครื่องตรวจจับใบหน้าและวัดอุณหภูมิพร้อมแจ้งเตือนไปยังผู้ปกครอง (8) ระบบการตรวจสอบเข้าชั้นเรียน (9) ระบบรายงานสำหรับผู้บริหารตามตัวชี้วัด Application เพื่อติดตามข้อมูลนักเรียน (10) ระบบการติดตามผลการเรียนรายบุคคลสำหรับผู้ปกครอง (11) ระบบรถรับส่งนักเรียน (12) ระบบการรับสมัครจัดห้องเรียน ตารางสอน ผลการเรียน และการประเมินผล และ (13) ระบบการสอนออนไลน์กลางได้อย่าง  มีประสิทธิภาพ</t>
  </si>
  <si>
    <t>มีระบบเทคโนโลยีการบริหารจัดการศึกษาแบบองค์รวม (E-school) สำหรับโรงเรียนในสังกัดเทศบาลนครเกาะสมุยเพื่อเข้าสู่ประเทศไทย 4.0 ฯ</t>
  </si>
  <si>
    <t>27LIV_01</t>
  </si>
  <si>
    <t>โครงการปรับปรุงประสิทธิภาพการรักษาความปลอดภัย การลด และการป้องกันอุบัติภัยทางถนนและการอนุรักษ์พลังงานเพื่อส่งเสริมการท่องเที่ยวเกาะสมุย</t>
  </si>
  <si>
    <t xml:space="preserve"> - ประชาชน ผู้รับบริการดูภาพบันทึกกล้อง CCTV และพบเหตุการณ์
ตามที่แจ้ง ไม่น้อยกว่าร้อยละ 90
- ประชาชน นักท่องเที่ยว มีความพึงพอใจต่อความมั่นคงปลอดภัยในชีวิต
และทรัพย์สินมากกว่าร้อยละ 70</t>
  </si>
  <si>
    <t>เงินสะสม
เทศบาลนครเกาะสมุย
ประจำปี 2562</t>
  </si>
  <si>
    <t>-ปรับปรุงศูนย์ควบคุมระบบกล้อง CCTV 1 ศูนย์
-ติดตั้งกล้อง CCTV จำนวน 1,044 ตัว
-ติดตั้งระบบวิเคราะห์ภาพวิดีโอจากล้อง CCTV 1 ระบบ
-ติดตั้งโคมไฟถนน (LED Smart Street Lighting) จำนวน 4,773 โคม</t>
  </si>
  <si>
    <t>-การปรับปรุงศูนย์ควบคุมระบบกล้อง CCTV แล้วเสร็จ
-มีกล้อง CCTV จำนวน 1,044 ตัว
-มีระบบวิเคราะห์ภาพวิดีโอจากล้อง CCTV 1 ระบบ
-มีโคมไฟถนน (LED Smart Street Lighting) จำนวน 4,773 โคม</t>
  </si>
  <si>
    <t>27LIV_02</t>
  </si>
  <si>
    <t>โครงการพัฒนาศักยภาพด้านความปลอดภัยบริเวณพื้นที่เสี่ยงภัยในแหล่งท่องเที่ยว (หาดเฉวง หาดละไม น้ำตกหน้าเมือง) ระยะ 1</t>
  </si>
  <si>
    <t xml:space="preserve"> -  ระบบสนับสนุนและแจ้งเตือน ในด้านการช่วยเหลือและรักษาความ
ปลอดภัย 1 ระบบ
</t>
  </si>
  <si>
    <t>อยู่ระหว่างพิจารณาโครงการ</t>
  </si>
  <si>
    <t xml:space="preserve"> - ลดอัตราการเกิดอุบัติเหตุ การเสียชีวิตและทรัพย์สิน ร้อยละ 2 เมื่อ
เทียบกับปีงบประมาณที่ผ่านมา</t>
  </si>
  <si>
    <t>27LIV_03</t>
  </si>
  <si>
    <t>โครงการเช่าเสาไฟอัจฉริยะ (Smart Pole) เพื่อพัฒนาด้านการท่องเที่ยวและความเป็นอยู่</t>
  </si>
  <si>
    <t xml:space="preserve"> - มีบริการ Wifi free ครอบคลุมร้อยละ 60 ของพื้นที่โครงการ
- เพิ่มความสะดวกด้านความปลอดภัยครอบคลุมพื้นที่ร้อยละ 80 
ของพื้นที่โครงการ 
 - ประชาชนได้รับข่าวสารประชาสัมพันธ์ รวมถึงการแจ้งเตือน 
ผ่าน Mobile application</t>
  </si>
  <si>
    <t>27LIV_04</t>
  </si>
  <si>
    <t>โครงการพัฒนา Samui Health Pass</t>
  </si>
  <si>
    <t xml:space="preserve"> - ระบบการคัดกรองผู้เดินทางเข้าออกเกาะสมุย (Samui 
Health Pass) 1 ระบบ
</t>
  </si>
  <si>
    <t>ปีงบประมาณ พ.ศ. 2564</t>
  </si>
  <si>
    <t>- พัฒนาระบบการคัดกรองผู้เดินทางเข้าออกเกาะสมุย (Samui Health Pass)</t>
  </si>
  <si>
    <t>- พัฒนาระบบการคัดกรองผู้เดินทางเข้าออกเกาะสมุย (Samui Health Pass) 
ที่มีประสิทธิภาพ เพื่อให้นักท่องเที่ยวได้รับความสะดวก รวดเร็ว ทันสมัย และเชื่อมโยงข้อมูลกับหน่วยงานที่เกี่ยวข้อง สามารถคัดกรอง ติดตาม เฝ้าระวังการแพร่ระบาดของโรค COVID-19 จากผู้เดินทางมายังเกาะสมุยได้</t>
  </si>
  <si>
    <t xml:space="preserve"> - สามารถคัดกรอง ติดตาม เฝ้าระวัง การแพร่ระบาดของโรคโควิด-19 จากผู้ที่เดินทางมายังเกาะได้ทั้งหมด</t>
  </si>
  <si>
    <t>โครงการการบริหารภาครัฐดิจิทัล มุ่งสู่การจัดทำ CDP  เทศบาลนครหาดใหญ่</t>
  </si>
  <si>
    <t>เทศบาล+DEPA</t>
  </si>
  <si>
    <t>จัดก็บข้อมูลในไฟล์excel  พูดคุยแนวทางในการจัดทำ (City Data Platform) เรียนรู้การใช้โปรแกรม poer Bi และการทำ data cleansing</t>
  </si>
  <si>
    <t>อยู่ระหว่างการดำเนินการ</t>
  </si>
  <si>
    <t>โครงการจัดทำฐานข้อมูลเศรษฐกิจเมืองหาดใหญ่ (Hatyai Economic City Data Platform) ดำเนินการโดยมหาวิทยาลัยสงขลานครินทร์</t>
  </si>
  <si>
    <t xml:space="preserve">เสนอโครงการขอรับการสนับสนุน จากกองทุนพัฒนาดิจิทัลเพื่อเศรษฐกิจและสังคม ประจำปีงบประมาณ
2566 </t>
  </si>
  <si>
    <t xml:space="preserve">ส่งข้อเสนอโครงการขอทุน </t>
  </si>
  <si>
    <t>รอประกาศผลการพิจารณา</t>
  </si>
  <si>
    <t>28ENV_01</t>
  </si>
  <si>
    <t>โครงการระบบตรวจวัดคุณภาพสิ่งแวดล้อมและคาดการณ์อุทกภัย</t>
  </si>
  <si>
    <t xml:space="preserve"> - พื้นที่บริการควบคุมย่านใจกลางเมืองหาดใหญ่ 
</t>
  </si>
  <si>
    <t xml:space="preserve"> -พื้นที่บริการควบคุมย่านใจกลางเมืองหาดใหญ่                 - </t>
  </si>
  <si>
    <t>งบกลางสำนักงบประมาณ</t>
  </si>
  <si>
    <t>IOT ระดับน้ำ,ฝน, กล้องดูระดับน้ำ, DO,PH</t>
  </si>
  <si>
    <t>แล้วเสร็จและกำลังพัฒนาโครงการ ให้ดียิ่งขึ้นรวมถึงการอบรมบุคลากรแล้ว</t>
  </si>
  <si>
    <t xml:space="preserve"> - ประชาชนสามารถเข้าถึงข้อมูลผ่าน Mobile application </t>
  </si>
  <si>
    <t>ประชาชนสามารถเข้าถึงข้อมูลผ่าน 
 เวบไซด์เทศบาล</t>
  </si>
  <si>
    <t>28ENV_02</t>
  </si>
  <si>
    <t>โครงการปรับปรุงภูมิทัศน์คลองเตย</t>
  </si>
  <si>
    <t xml:space="preserve"> -  พัฒนาพื้นที่ริมคลองเตยช่วงส่วนสวนหย่อมศรีภูมนารถถึงสวนหย่อมละหม้ายสงเคราะห์ 
</t>
  </si>
  <si>
    <t>กรมโยธาธิการและผังเมือง</t>
  </si>
  <si>
    <t>ไม่เป็นไปตามแผน</t>
  </si>
  <si>
    <t>จัดทำแบบแปลนและประมาณราคา</t>
  </si>
  <si>
    <t>จัดทำแบบแปลนและประมาณราคาแล้วเสร็จ
อยู่ระหว่างเสนอของบก่อสร้างจากกรมโยธาธิการและผังเมือง และจัดทำโครงการก่อสร้างต่อไป</t>
  </si>
  <si>
    <t>งบประมาณ ปี68</t>
  </si>
  <si>
    <t xml:space="preserve"> - พื้นที่สันทนาการของเมืองในระยะที่1 เพิ่มขึ้นไม่น้องกว่าร่อยละ 50% ของพื้นที่สีเขียว </t>
  </si>
  <si>
    <t xml:space="preserve"> - เทศบาลมีการพัฒนาสวนหย้อมและพื้นที่สีเขียวตามแนวคิดพื้นที่ดาดอ้อนในระยะที่1 ไม่น้อยกว่า 3 แห่ง</t>
  </si>
  <si>
    <t>28ENV_03</t>
  </si>
  <si>
    <t>โครงการลดขยะอินทรีย์</t>
  </si>
  <si>
    <t xml:space="preserve"> -  ลดขยะอินทรีย์ภาคครัวเรือนร้อยละ 40 มีระบบผลิตปุ้ยหมักจากพัสดุ เหลือใช่และขยะอินทรีขนาดรวมกันไม่น้อยกว่า 5 ตันต่อวัน</t>
  </si>
  <si>
    <t>เทศบาล
ระยะที่1 งบ 2,500,000บาท(30,000,000 บาท)</t>
  </si>
  <si>
    <t>จำทำแบบแปลนและประมาณราคาแล้วเสร็จ</t>
  </si>
  <si>
    <t>28ENV_04</t>
  </si>
  <si>
    <t>โครงการระบบบำบัดน้ำเสีย</t>
  </si>
  <si>
    <t>คุณภาพน้ำทิ้งผ่านเกณฑ์มาตรฐานตามที่กฎหมายกำหนด</t>
  </si>
  <si>
    <t>จ้างเหมาเอกชนดำเนินการ</t>
  </si>
  <si>
    <t>ดำเนินอยู่เป็นประจำ</t>
  </si>
  <si>
    <t>28ECO_01</t>
  </si>
  <si>
    <t xml:space="preserve">โครงการHat Yai transformation </t>
  </si>
  <si>
    <t xml:space="preserve"> -  ผู้ประกอบการภาคการโรงแรม สถานบริการ และร้านอาหาร ให้ใช้ Digital transformation เพิ่มขึ้นร้อยละ 20</t>
  </si>
  <si>
    <t>เทศบาล/งบจากการขอทุนDE</t>
  </si>
  <si>
    <t>อยู่ระหว่างการพัฒนาโครงการ</t>
  </si>
  <si>
    <t xml:space="preserve"> สำหรับคนที่จะเข้ามาใช้ข้อมูล และมีการยื่นส่งข้อเสนอโครงการของบกองทุนDE 2566ไปด้วย </t>
  </si>
  <si>
    <t>28ECO_02</t>
  </si>
  <si>
    <t>ย่านนวัตกรรมคลองเตยลิ้งค์</t>
  </si>
  <si>
    <t xml:space="preserve"> - พื้นที่ดิจิทัลเพื่อสร้างนวัตกรรมท้องถิ่นเพิ่มขึ้นอย่างน้อย 200% 
</t>
  </si>
  <si>
    <t>ยังไม่เกิดขึ้น ต้องรอโครการคลองเตยลิ้งค์ดำเนินการก่อน</t>
  </si>
  <si>
    <t xml:space="preserve"> - สร้างมูลค่าทางเศรษฐกิจอย่างน้อย 30 %</t>
  </si>
  <si>
    <t>28ECO_03</t>
  </si>
  <si>
    <t xml:space="preserve">กลุ่มสื่อสารเมือง (Urban media) </t>
  </si>
  <si>
    <t xml:space="preserve"> - สร้างมูลค่าทางเศรษฐกิจต่อเนื่อง อย่างน้อย 30 % 
</t>
  </si>
  <si>
    <t xml:space="preserve">ยังไม่เกิดขึ้น </t>
  </si>
  <si>
    <t xml:space="preserve"> - จํานวนนักท่องเที่ยวเพิ่มขึ้นจากเดิมร้อยละ 70</t>
  </si>
  <si>
    <t>28MOB_01</t>
  </si>
  <si>
    <t xml:space="preserve">ระบบขนส่งสาธารณะรองรับระบบไฟฟ้า </t>
  </si>
  <si>
    <t xml:space="preserve"> - มีสัดส่วนของประชากรที่ใช้ระบบขนส่งสาธารณะเพิ่มมากขึ้นไม่น้อยกว่า 500 คนต่อวัน 
</t>
  </si>
  <si>
    <t>ร่วมทุนเอกชน</t>
  </si>
  <si>
    <t>ประสานเอกชน 2-3 ราย รอสรุป</t>
  </si>
  <si>
    <t>อยู่ระหว่างหารือจังหวัด และประสานกลุ่มทุนในพื้นที่ และนอกพื้นที่</t>
  </si>
  <si>
    <t>ทน.หาดใหญ่ได้ส่งข้อเสนอขอรับการสนับสนุน จากกองทุนพัฒนาดิจิทัลเพื่อเศรษฐกิจและสังคม(แต่ไม่ได้รับการคัดเลือก) ประจำปีงบประมาณ2566 โครงการออกแบบและพัฒนาโครงข่ายระบบขนส่งสาธารณะในพื้นที่เทศบาลนครหาดใหญ่และพื้นที่โดยรอบ ดำเนินการโดย บริษัท มหาชุมชน จำกัด   รวมถึงเสนอโครงการขอรับการส่งเสริมและสนับสนุน ภายใต้มาตรการช่วยเหลือหรือการอุดหนุนเพื่อการพัฒนาโครงสร้างพื้นฐานของรัฐเกี่ยวกับการพัฒนาอุตสาหกรรมและนวัตกรรมดิจิทัล ประจำปี 2566 โครงการพัฒนาบริการ Smart Solution 7 ด้าน สำหรับเมืองอัจฉริยะ 4พื้นที่ เพื่อยกระดับเมืองน่าอยู่เท่าเทียมและเท่าทันระบบเฝ้าระวังฝ่าฝืนกฎจราจรอัจฉริยะ</t>
  </si>
  <si>
    <t xml:space="preserve"> - มีตัวเลือกการเดินทางที่ปลอดภัยเกิดขึ้นในเทศบาลนครหาดใหญ่ไม่น้อยกว่า 3 ชนิด </t>
  </si>
  <si>
    <t xml:space="preserve"> - มีช่องทาง (Facebook,Application) และการประสานงานความร่วมมือกับหน่วยงานต่าง ๆ ทั้งภาครัฐและเอกชน ในการพัฒนาช่องทางการให้ข้อมูลการเดินทางขนส่งมวลชน</t>
  </si>
  <si>
    <t xml:space="preserve"> - มีการจัดให้มีระบบขนส่งสาธารณะที่เปîนมิตรต่อสิ่งแวดล้อม รวมทั้งส่งเสริมการเดินทางทางเลือก
</t>
  </si>
  <si>
    <t xml:space="preserve"> - มีป้าย/จุดขึ้นลงรถขนส่งสาธารณะอัจฉริยะที่มีมาตรฐานจํานวน 5 จุดในพื้นที่</t>
  </si>
  <si>
    <t>28MOB_02</t>
  </si>
  <si>
    <t xml:space="preserve">หาดใหญ่ Monorail  </t>
  </si>
  <si>
    <t xml:space="preserve"> - มีสัดส่วนของประชากรที่ใช้ระบบขนส่งสาธารณะเพิ่มมากขึ้นไม่น้อยกว่า 1500 คนต่อวัน 
</t>
  </si>
  <si>
    <t>งบองค์การบริหารส่วนจังหวัดสงขลา (อบจ.)</t>
  </si>
  <si>
    <t xml:space="preserve">ดำเนินการโดย อบจ.สงขลา </t>
  </si>
  <si>
    <t xml:space="preserve">- มีตัวเลือกการเดินทางที่ปลอดภัยเกิดขึ้นในเทศบาลนครหาดใหญ่ไม่น้อยกว่า 3 ชนิด </t>
  </si>
  <si>
    <t xml:space="preserve">- มีอุปกรณ์ด้านความปลอดภัยภายในยานพาหนะของระบบขนส่งสาธารณะครบถ้วนตามมาตรฐาน เช่น กล้อง CCTV อุปกรณ์ดับเพลิง ประตูฉุกเฉินเป็นต้น </t>
  </si>
  <si>
    <t xml:space="preserve"> '- มีช่องทาง (Facebook,Application) และการประสานงานความร่วมมือกับหน่วยงานต่าง ๆ ทั้งภาครัฐและเอกชน ในการพัฒนาช่องทางการให้ข้อมูลการเดินทางขนส่งมวลชน </t>
  </si>
  <si>
    <t xml:space="preserve"> '- มีการจัดให้มีระบบขนส่งสาธารณะที่เป็นมิตรต่อสิ่งแวดล้อม รวมทั้งส่งเสริมการเดินทางทางเลือก </t>
  </si>
  <si>
    <t>- มีสถานีขึ้นลงรถไฟฟ้าที่มีมาตรฐานจํานวน 12 จุดในพื้นที่</t>
  </si>
  <si>
    <t>28LIV_01</t>
  </si>
  <si>
    <t>Hat Yai Smart Living (Safety and Security) (โครงการ ASUS )</t>
  </si>
  <si>
    <t xml:space="preserve"> - การลดลงของอัตราอาชญากรรมร้อยละ 50 จากคดีขโมย ยาเสพติดและย่องเบา    
</t>
  </si>
  <si>
    <t>ศอ.บต./เงินอุดหนุน/เทศบาล</t>
  </si>
  <si>
    <t>ได้รับงบประมาณจากส่วนกลาง (ปี 67) 10,000,000 บาท</t>
  </si>
  <si>
    <t>เขียนโครงการขอเงินอุดหนุน จากโครงการไป10ล้าน  เทศบาล สบทบ3ล้าน</t>
  </si>
  <si>
    <t xml:space="preserve"> - ลดจํานวนผู้กระทําผิดกฎจราจรได้ร้อยละ 30 </t>
  </si>
  <si>
    <t>Hat Yai Smart Living (Safety and Security)
( โครงการ ASUS )</t>
  </si>
  <si>
    <t xml:space="preserve"> - เมืองหาดใหญ่มีระบบเฝäาระวังสถานการณ์ภัยและระบบเตือนภัยให้กับประชาชนได้คลอบคลุมทุกพื้นที่ </t>
  </si>
  <si>
    <t xml:space="preserve"> - ลดจํานวนผู้กระทําผิดกฎจราจร </t>
  </si>
  <si>
    <t xml:space="preserve"> - มีหน่วยงานร่วมบูรณาการข้อมูล และการจัดการ IOC ไม่น้อยกว่า 5 หน่วยงาน</t>
  </si>
  <si>
    <t>28PEO_01</t>
  </si>
  <si>
    <t>Platform การเรียนรู้ตลอดชีวิต</t>
  </si>
  <si>
    <t xml:space="preserve"> - มีเครือข่ายองค์กรเพื่อสjงเสริมการเรียนรู้ เข้าร่วมไม่น้อยกว่า 100 องค์กร   
 - คนเข้าอบรม3000 คน  
 - ผลิตสื่อการสอนตามความต้องการของตลาด เทศบาลและภาครัฐอื่น ๆ ไม่น้อยกว่า 10 หลักสูตรต่อปี</t>
  </si>
  <si>
    <t>28PEO_02</t>
  </si>
  <si>
    <t xml:space="preserve">พื้นที่กิจกรรมการเรียนรู้และพื้นที่ปฏิบัติด้านการสร้างสรรค์และนวัตกรรมให้เกิดขึ้น  </t>
  </si>
  <si>
    <t xml:space="preserve"> -เกิดพื้นที่กิจกรรมการเรียนรู้และพื้นที่ปฏิบัติด้านการสร้างสรรค์และนวัตกรรมให้เกิดขึ้น (Playground working Space) อย่างน้อย 6 ครั้งต้อปี 
</t>
  </si>
  <si>
    <t>แนบรูปศูนย์การเรียนรู้เกษตรอินทรีย์</t>
  </si>
  <si>
    <t xml:space="preserve"> - มีจํานวนคน 3000 คน เข้าอบรมด้านความคิดสร้างสรรค์และการพัฒนาความสามารถ (Talent)</t>
  </si>
  <si>
    <t>28GOV_01</t>
  </si>
  <si>
    <t xml:space="preserve">หาดใหญ่ Smart Office  </t>
  </si>
  <si>
    <r>
      <t xml:space="preserve"> - เกิดบริการประชาชนและการบริหารจัดการภายในองค์กร จํานวน อย่างน้อย 5 ระบบ 
</t>
    </r>
    <r>
      <rPr>
        <sz val="11"/>
        <color rgb="FFFF0000"/>
        <rFont val="Sarabun"/>
      </rPr>
      <t>จากที่นับในผลการดำเนินงานพบระบบ ดังนี้ 
- ระบบสารบัญอิเล็กทรอนิกส์ 
- line OA
- ระบบร้องเรียน 
- ขอต่อใบอนุญาต
- ติดตามข้อมูลสถานะเอกสาร</t>
    </r>
    <r>
      <rPr>
        <sz val="11"/>
        <color theme="1"/>
        <rFont val="Sarabun"/>
      </rPr>
      <t xml:space="preserve">
</t>
    </r>
  </si>
  <si>
    <t>พัฒนาแอพเทศบาลนครหาดใหญ่ ระบบสารบัญอิเล็กทรอนิกส์ ไลน์OA</t>
  </si>
  <si>
    <t xml:space="preserve">หาดใหญ่Smart office  ระบบสารบัญอเล็กทรอนิกส์มีการใช้ภายในองค์กรแล้ว พบว่าประหยัดกระดาษได้เยอะ แต่บุคลากรบางส่วนก็ยังนิยมใช้แบบเดิมอยู่ โดยจะบังคับใช้เต็มระบบในเดือนมกราคม 67 นี้ ในส่วนของไลน์OA ยังไม่มีการเปิดตัว ในส่วนของระบบร้องเรียน ขอต่อใบอนุญาติ ติดตามข้อมูลสถานะเอกสาร สามารถเข้าใช้งานบนเว็บไซต์และบนแอพพลิเคชั่นแอพเทศบาลนครหาดใหญ่ได้แล้ว </t>
  </si>
  <si>
    <t>ขาดแคลนบุคลากร / งบประมาณ</t>
  </si>
  <si>
    <t xml:space="preserve"> - มีการเชื่อมโยงระบบข้อมูลภายในสํานักงานและการแลกเปลี่ยนข้อมูลอย่างน้อย 5  หน่วยงาน </t>
  </si>
  <si>
    <t xml:space="preserve"> - การจัดตั้ง Operation Center</t>
  </si>
  <si>
    <t>28ENE_01</t>
  </si>
  <si>
    <t xml:space="preserve">โครงการส่งเสริมให้เกิดการใช้รถยนต์พลังงานไฟฟ้า  </t>
  </si>
  <si>
    <t xml:space="preserve"> - มีภาคเอกชนติดตั้ง อย่างน้อย 40 แห่ง 
</t>
  </si>
  <si>
    <t>เทศบาล, ขายคาร์บอนเครดิต, เอกชนลงทุน</t>
  </si>
  <si>
    <t>ก่อสร้างสถานีชาร์จรถจักรยานยนต์ไฟฟ้า ที่สำนักงานเทศบาลนครหาดใหญ่ /ส่งเสริม-สำรวจ เอกชนที่มีการติดตั้ง</t>
  </si>
  <si>
    <t xml:space="preserve"> มีการก่อสร้างแล้วเสร็จและเปิดใช้ EV Charging Station EV ชาร์จ ต้นแบบ ที่สำนักงานเทศบาลนครหาดใหญ่สถานีชาร์จรถจักรยานยนต์ไฟฟ้า จากโซลาร์เซลล์ / มีเอกชนในพื้นที่ติดตั้งระบบฯจำนวน  20 แห่ง  
             </t>
  </si>
  <si>
    <t xml:space="preserve"> EV Charging Stationได้งบประมาณจากการขายคาร์บอนเครดิตมาพัฒนาโครงการลดก๊าซเรือนกระจกใหม่ จึงมีการจัดซื้อและก่อสร้างติดตั้งระบบโซลาร์เซลล์และสถานีชาร์จรถจักรยานยนต์ไฟฟ้า ภายในเทศบาลนครหาดใหญ่</t>
  </si>
  <si>
    <t xml:space="preserve"> - ระบบการจัดการระบบการใช่พลังงานเพื่อลดค่าของ Carbon Emission (Co2 Emission) ไม่น้อยกว่าร้อยละ 10</t>
  </si>
  <si>
    <t>28ENE_02</t>
  </si>
  <si>
    <t>โครงการระบบขนส่งรองพลังงานสะอาด</t>
  </si>
  <si>
    <t xml:space="preserve">เอกชนลงทุน </t>
  </si>
  <si>
    <t xml:space="preserve"> - สร้างมูลค่าทางเศรษฐกิจอย่างน้อย 10 % 
</t>
  </si>
  <si>
    <t xml:space="preserve"> - การเปลี่ยนมาใช้รถยนต์พลังงานไฟฟ้า EV</t>
  </si>
  <si>
    <t xml:space="preserve">EV CARโครงการนำร่องรถจักรยานยนต์ไฟฟ้า </t>
  </si>
  <si>
    <t xml:space="preserve">EV CARโครงการนำร่องรถจักรยานยนต์ไฟฟ้า ขนาดกำลังขับ 2000 W / ประสานเอกชนลงทุน
จำนวน 2 คัน  โดยโครงการดังกล่าว ดำเนินการจัดซื้อจัดจ้างตาม
เทศบัญญัติฯ ปี 64 ซึ่งโครงการดังกล่าวดำเนินตามนโยบาย  SMART City ของผู้บริหาร รวมถึงการแก้ไขปัญหามลพิษด้านฝุ่นละออง </t>
  </si>
  <si>
    <t>28ENE_03</t>
  </si>
  <si>
    <t>ติดตั้งโซล่าร์เซลในหน่วยงานของเทศบาล</t>
  </si>
  <si>
    <t xml:space="preserve"> - อาคารสํานักงานของเทศบาลที่มีศักยภาพมีการติดตั้ง Solar Roof Top ร้อยละ 30</t>
  </si>
  <si>
    <t xml:space="preserve">รัฐ/เอกชนลงทุน </t>
  </si>
  <si>
    <t>หารือ กฟภ จัดทำรูปแบบรายการ</t>
  </si>
  <si>
    <t>28ENE_04</t>
  </si>
  <si>
    <t>การปรับเปลี่ยนระบบไฟฟ้าสาธารณะเป็น LED</t>
  </si>
  <si>
    <t xml:space="preserve"> - มีการปรับเปลี่ยนเป็น LED ทั้งร้อยละ 100  </t>
  </si>
  <si>
    <t>ปรับเปลี่ยนระบบไฟฟ้าสาธารณะเป็น LED จำนวน 600 สาย</t>
  </si>
  <si>
    <t>ความก้าวหน้า (%)
ณ เดือนพ.ย 66</t>
  </si>
  <si>
    <t>อยู่ในโครงการ 2</t>
  </si>
  <si>
    <t>29ENV_01</t>
  </si>
  <si>
    <t>โครงการปัตตานีเมืองสีเขียวและเครื่องมือติดตามคุณภาพอากาศอัจฉริยะ</t>
  </si>
  <si>
    <r>
      <rPr>
        <u/>
        <sz val="14"/>
        <color theme="1"/>
        <rFont val="Sarabun"/>
      </rPr>
      <t>ด้านพื้นที่สีเขียว</t>
    </r>
    <r>
      <rPr>
        <sz val="14"/>
        <color theme="1"/>
        <rFont val="Sarabun"/>
      </rPr>
      <t xml:space="preserve">
 - มีฐานข้อมูลพื้นที่สีเขียวครอบคลุม &gt; 60% ของพื้นที่โครงการ
 - อนุรักษ์อัตราส่วนพื้นที่สีเขียวพื้นที่สีเขียวต่อประชากร &gt; 9 ตร.ม./คน
 - ลดปริมาณการปล่อยก๊าซเรือนกระจก &gt; 1% ต่อปี </t>
    </r>
  </si>
  <si>
    <t xml:space="preserve">กองทุนพัฒนาดิจิทัลเพื่อเศรษฐกิจและสังคม </t>
  </si>
  <si>
    <t>เทศบาลเมืองปัตตานีได้ยื่นข้อเสนอโครงการในการหาแหล่งงบประมาณภายนอก จากกองทุนพัฒนาดิจิทัลเพื่อเศรษฐกิจและสังคม ประจำปีงบประมาณ พ.ศ.2566</t>
  </si>
  <si>
    <t xml:space="preserve">รอผลการพิจารณางบประมาณสนับสนุนการดำเนินโครงการปัตตานีเมืองอัจฉริยะ (Pattani Smart City) จากกองทุนพัฒนาดิจิทัลเพื่อเศรษฐกิจและสังคม ประจำปีงบประมาณ พ.ศ.2566               </t>
  </si>
  <si>
    <t xml:space="preserve">เทศบาลเมืองปัตตานีมีงบประมาณที่จำกัด จึงต้องอาศัยแหล่งเงินทุนภายนอกในการจัดหางบประมาณการบริหารการจัดการโครงการปัตตานีเมืองอัจฉริยะ (Pattani Smart City) </t>
  </si>
  <si>
    <t>ขาดงบประมาณสนับสนุน</t>
  </si>
  <si>
    <t xml:space="preserve">จัดหาแหล่งเงินทุนภายนอกในการจัดหางบประมาณการบริหารจัดการโครงการปัตตานีเมืองอัจฉริยะ (Pattani Smart City) </t>
  </si>
  <si>
    <r>
      <rPr>
        <u/>
        <sz val="14"/>
        <color theme="1"/>
        <rFont val="Sarabun"/>
      </rPr>
      <t>ด้านคุณภาพอากาศ</t>
    </r>
    <r>
      <rPr>
        <sz val="14"/>
        <color theme="1"/>
        <rFont val="Sarabun"/>
      </rPr>
      <t xml:space="preserve">
 - ติดตั้งเครื่องมือติดตามสภาพอากาศอัจฉริยะจํานวน 4 ชุด บริเวรสวนสมเด็จฯ, ริมแม่ แม่น้ำปัตตานี้ และทางเข้าเมืองฯ
 - รักษาคุณภาพอากาศให้อยู่ในระดับ ดี - ดีมาก (ค่า AQI &gt; 50)</t>
    </r>
  </si>
  <si>
    <t>29ENV_02</t>
  </si>
  <si>
    <t>โครงการแพลตฟอร์มการจัดการขยะมูลฝอยอัจฉริยะ</t>
  </si>
  <si>
    <t xml:space="preserve"> - ขยะมูลฝอย &gt; 50% ของขยะในพื้นที่โครงการถูกจัดการขยะถูกต้องตามหลักวิชาการ 
</t>
  </si>
  <si>
    <t xml:space="preserve"> - เทศบาลเมืองปัตตานีได้ยื่นข้อเสนอโครงการแพลตฟอร์มการจัดการขยะมูลฝอยอัจฉริยะ  เพื่อขอรับการส่งเสริมและสนับสนุนภายใต้มาตรการช่วยเหลือหรือการอุดหนุนเพื่อการพัฒนาโครงการสร้างพื้นฐานของรัฐเกี่ยวกับการพัฒนาอุตสาหกรรม และนวัตกรรมดิจิทัล (Depa Digital Infrastructure Fund for Government &amp; Public Investment) โครงการพัฒนาบริการ Smart Solution 7 ด้าน สำหรับเมืองอัจฉริยะ 4 พื้นที่ เพื่อยกระดับเมืองน่าอยู่เมืองทันสมัยเพื่อคนไทยเท่าเทียมและเท่าทัน   
 - เทศบาลเมืองปัตตานีได้ยื่นข้อเสนอโครงการ ในการหาแหล่งงบประมาณภายนอก จากกองทุนพัฒนาดิจิทัลเพื่อเศรษฐกิจและสังคม ประจำปีงบประมาณ พ.ศ.2566                                                                                                                                                                                                 </t>
  </si>
  <si>
    <t xml:space="preserve"> - เทศบาลเมืองปัตตานีไม่ผ่านการพิจารณาข้อเสนอโครงการ การส่งเสริมและสนับสนุนภายใต้มาตรการช่วยเหลือ หรือการอุดหนุนเพื่อการพัฒนาโครงสร้างพื้นฐานของรัฐเกี่ยวกับการพัฒนาอุตสาหกรรมและนวัตกรรมดิจิทัล (Depa Digital Infrastructure Fund for Government &amp; Public Investment) โครงการพัฒนาบริการ Smart Solution 7 ด้าน สำหรับเมืองอัจฉริยะ 4 พื้นที่ เพื่อยกระดับเมืองน่าอยู่เมืองทันสมัยเพื่อคนไทยเท่าเทียมและเท่าทัน  
 - รอผลการพิจารณางบประมาณสนับสนุนการดำเนินโครงการปัตตานีเมืองอัจฉริยะ  (Pattani Smart City) จากกองทุนพัฒนาดิจิทัลเพื่อเศรษฐกิจและสังคม ประจำปีงบประมาณ พ.ศ.2566                                              </t>
  </si>
  <si>
    <t xml:space="preserve"> - อัตราการนําขยะกลับมาใช้ใหม่ เพิ่มขึ้นร้อยละ 10 ของขยะมูลฝอยในพื้นที่ </t>
  </si>
  <si>
    <t xml:space="preserve"> - ส่งเสริมการหารายได้ จากขยะไรไซเคิลในพื้น</t>
  </si>
  <si>
    <t>29ENV_03</t>
  </si>
  <si>
    <t>โครงการอากาศยานไร้คนขับสำหรับถ่ายภาพทางอากาศเพื่อชาวปัตตานี</t>
  </si>
  <si>
    <t xml:space="preserve"> - มีฐานข้อมูลเชิงพื้นที่ครอบคลุม &gt; 80% ของพื้นที่โครงการ 
</t>
  </si>
  <si>
    <t xml:space="preserve"> เทศบาลเมือปัตตานีได้รับทุนสนับสนุนการวิจัย การวิจัยและสร้างนวัตกรรมเพื่อการพัฒนาเชิงพื้นที่และลดความเหลื่อมล้ำ ด้านการจัดการภัยพิบัติ, ภายใต้โครงการยกระดับการพัฒนาท้องถิ่นด้วยกลไกลความรู้และความร่วมมือระดับประเทศ มูลนิธิส่งเสริมการปกครองท้องถิ่น โดยการสนับสนุนทุนวิจัยของหน่วยบริหารและจัดการทุนด้านการพัฒนาระดับพื้นที่ บพท. และบันทึกความเข้าใจ (Memorandum of Understanding    : MOU) ว่าด้วยการพัฒนาและเผยแพร่แพลตฟอร์มดิจิทัลข้อมูลเมือง (City Digital Data Platform) ระหว่าง บริษัท เบดร็อค อนาไลติกส์ จำกัด มูลนิธิส่งเสริมการปกครองท้องถิ่น และเทศบาลเมืองปัตตานี    ซึ่งทุนวิจัยของหน่วยบริหารและจัดการทุนด้านการพัฒนาระดับพื้นที่ บพท. จะเป็นการบินโดรนสำรวจพื้นที่ ในการที่จะเตรียมความพร้อมในการรับมืออุทกภัยน้ำท่วมในอนาคต ซึ่งข้อมูลตรงนี้จะเป็นฐานข้อมูล ที่จะรองรับในการจัดทำ City Data Platform ของเทศบาลเมืองปัตตานี  ข้อมูลของทุน บพท. จะเชื่อมโยงกับโครงการอากาศยานไร้คนขับสำหรับถ่ายภาพทางอากาศเพื่อชาวปัตตานี
 - เทศบาลเมืองปัตตานีได้ยื่นข้อเสนอโครงการ ในการหาแหล่งงบประมาณภายนอกจากกองทุนพัฒนาดิจิทัลเพื่อเศรษฐกิจและสังคม ประจำปีงบประมาณ พ.ศ.2566</t>
  </si>
  <si>
    <t xml:space="preserve"> - เทศบาลเมือปัตตานีได้จัดทำโครงการวิจัยการพัฒนาแพลตฟอร์มดิจิทัลข้อมูลเมือง เพื่อการจัดการภัยพิบัติสำหรับเทศบาลเมืองปัตตานี สถานะปัจุบันคือทางเทศบาลเมืองปัตตานีได้ทดลองแพลตฟอร์มดิจิทัลข้อมูลเมือง เพื่อการจัดการภัยพิบัติสำหรับเทศบาลเมืองปัตตานี CCDP ซึ่งเป็นส่วนหนึ่งของโครงการอากาศยานไร้คนขับสำหรับถ่ายภาพทางอากาศเพื่อชาวปัตตานี ในการบินโดรนสำรวจพื้นที่เพื่อเตรียมการรับมือภัยพิบัติอุทกภัย  </t>
  </si>
  <si>
    <t>เทศบาลเมืองปัตตานีไม่ได้รับทุนสนับสนุนจาก</t>
  </si>
  <si>
    <t>ขาดงบประมาณสนับสนุนที่จะต่อยอดการใช้งานแพลตฟอร์ม CCDP ในอนาคต</t>
  </si>
  <si>
    <t xml:space="preserve">จัดหาแหล่งเงินทุนภายนอก ในการจัดหางบประมาณการบริหารจัดการโครงการปัตตานีเมืองอัจฉริยะ (Pattani Smart City) </t>
  </si>
  <si>
    <t xml:space="preserve"> - ลดจํานวนครัวเรือนที่ได้รับผลกระทบจากอุทกภัย &gt; 50% ต่อปี</t>
  </si>
  <si>
    <t>29ENV_04</t>
  </si>
  <si>
    <t>โครงการเพิ่มประสิทธิภาพศูนย์ควบคุมระบบป้องกันน้ำท่วมอัจฉริยะ เทศบาลเมืองปัตตานี</t>
  </si>
  <si>
    <t xml:space="preserve"> - ระบบป้องกันและแก้ไขปัญหาน้ำท่วม 1 ระบบ 
</t>
  </si>
  <si>
    <t xml:space="preserve"> - เทศบาลเมืองปัตตานีได้ยื่นข้อเสนอโครงการ ในการหาแหล่งงบประมาณภายนอก จากกองทุนพัฒนาดิจิทัลเพื่อเศรษฐกิจและสังคม ประจำปีงบประมาณ พ.ศ.2566     </t>
  </si>
  <si>
    <t xml:space="preserve"> - รอผลการพิจารณางบประมาณสนับสนุนการดำเนินโครงการปัตตานีเมืองอัจฉริยะ (Pattani Smart City) จากกองทุนพัฒนาดิจิทัลเพื่อเศรษฐกิจและสังคม ประจำปีงบประมาณ พ.ศ.2566       </t>
  </si>
  <si>
    <t xml:space="preserve">เทศบาลเมืองปัตตานีมีงบประมาณที่จำกัด จึงต้องอาศัยแหล่งเงินทุนภายนอก       ในการจัดหางบประมาณการบริหารการจัดการโครงการปัตตานีเมืองอัจฉริยะ (Pattani Smart City) </t>
  </si>
  <si>
    <t xml:space="preserve"> - ศูนย์บริหารจัดการน้ำ 1 แห่ง </t>
  </si>
  <si>
    <t xml:space="preserve"> - ลดจํานวนเหตุการน้ำาท่วม ที่มีสาเหตุจากการระบายน้ําที่ล่าช้า &gt; 2 ครั้งต่อเดือน </t>
  </si>
  <si>
    <t>29GOV_01</t>
  </si>
  <si>
    <t>โครงการแพลตฟอร์มรวมศูนย์บริการภาครัฐดิจิทัล</t>
  </si>
  <si>
    <t xml:space="preserve"> - ประชาชนเข้าถึงข่าวสารข้อมูลเมืองผ่านแพลตฟอร์มไม่น้อยกว่า 70% 
</t>
  </si>
  <si>
    <t xml:space="preserve"> - เทศบาลเมืองปัตตานีได้จัดทำแพลตฟอร์มระบบ Line Official Account 
 - เพื่อต้องการยกระดับการบริการและพัฒนาระบบใหม่ โดยการเพิ่มฟังชั่นใหม่ๆ ทางเทศบาลเมืองปัตตานีได้ยื่นข้อเสนอโครงการแพลตฟอร์มรวมศูนย์บริการภาครัฐดิจิทัล ในการหาแหล่งงบประมาณภายนอก จากกองทุนพัฒนาดิจิทัลเพื่อเศรษฐกิจและสังคม ประจำปีงบประมาณ พ.ศ.2566    </t>
  </si>
  <si>
    <t>ประชาชนได้แจ้งร้องเรียนปัญหาต่างๆ โดยทางเทศบาลฯรับแจ้งร้องเรียนผ่านแพลตฟอร์ม Line OA  และส่งมอบเรื่องตามกองงานที่เป็นผู้รับผิดชอบ เพื่อที่จะดำเนินงานแก้ไขปัญหาตามขั้นตอนต่อไป</t>
  </si>
  <si>
    <t>เทศบาลเมืองปัตตานีมีความต้องการที่จะพัฒนาแพลตฟอร์มระบบ Line OA เทศบาลเมืองปัตตานี โดยเพิ่มบริการภาครัฐดิจิทัล เสริมฟังชั่นใหม่ๆ และพัฒนาระบบให้เสถียรยิ่งขึ้น</t>
  </si>
  <si>
    <t xml:space="preserve"> - ความพึงพอใจต่อการใช้แพลตฟอร์มไม่น้อยกว่า 70% </t>
  </si>
  <si>
    <t xml:space="preserve">ทางเทศบาลเมืองปัตตานีได้จัดทำแบบประเมินความพึงพอใจต่อการใช้แพลตฟอร์ม Line OA ให้ประชาชนเข้ามาประเมินใน Line OA ของเทศบาลเมืองปัตตานี </t>
  </si>
  <si>
    <t xml:space="preserve"> - ประชาชนใช้แพลตฟอร์มออนไลน์เพื่อส่งเรื่องร้องเรียนมากกว่าร้อยละ 30 ของจํานวนข้อร้องเรียนทั้งหมด</t>
  </si>
  <si>
    <t xml:space="preserve">ประชาชนได้แจ้งร้องเรียนปัญหาต่างๆ โดยทางเทศบาลฯรับแจ้งร้องเรียนผ่านแพลตฟอร์ม Line OA </t>
  </si>
  <si>
    <t>29PEO_01</t>
  </si>
  <si>
    <t>โครงการศูนย์การเรียนรู้หุ่นยนต์ภายใต้แนวคิดพัฒนาเมืองอัจฉริยะ</t>
  </si>
  <si>
    <t xml:space="preserve"> - สัดส่วนผู้ที่เข้าใช้บริการมีทักษะด้านดิจิทัล &gt; 70% ของผู้ที่มาใช้บริการ</t>
  </si>
  <si>
    <t xml:space="preserve"> - เทศบาลเมืองปัตตานีได้จัดทำโครงการพัฒนาการคิดด้วยหุ่นยนตร์ กิจกรรมค่ายนวัตกรรมน้อย Robot DIY mini Camp’23 เป็นกิจกรรมการอบรม และแข่งขันการประกอบหุ่นยนต์ ชิงโล่รางวัลจากนายกเทศมนตรีเมืองปัตตานี เพื่อให้เด็กรุ่นใหม่ได้พัฒนาตนเอง แสดงศักยภาพ และเปิดโลกทัศน์ในการเรียนรู้เทคโนโลยีใหม่ๆ โดยนำเทคโนโลยี และนวัตกรรมมาใช้ เพื่อเป็นสื่อในการส่งเสริมพัฒนาคุณภาพทางการศึกษา บูรณาการสาระการเรียนรู้ที่หลากหลายได้อย่างมีคุณค่ามากยิ่งขึ้นซึ่งกิจกรรมนี้เป็นวัตถุประสงค์หลักของโครงการศูนย์การเรียนรู้หุ่นยนตร์ภายใต้แนวคิดพัฒนาเมืองอัจฉริยะ ซึ่งเป็นส่วนหนึ่งของโครงการศูนย์การเรียนรู้หุ่นยนต์ภายใต้แนวคิดพัฒนาเมืองอัจฉริยะ
 - เทศบาลเมืองปัตตานีได้ยื่นข้อเสนอโครงการ ในการหาแหล่งงบประมาณภายนอก จากกองทุนพัฒนาดิจิทัลเพื่อเศรษฐกิจและสังคม ประจำปีงบประมาณ พ.ศ.2566                       </t>
  </si>
  <si>
    <t xml:space="preserve"> - ผลกการแข่งขัน Robot DIY mini Camp 23 ดังนี้  อันดับที่ 1 ได้แก่ ทีม Robot Boy จากโรงเรียนเทศบาล 2 วัดตานีนรีสโมสร   อันดับที่ 2 ได้แก่ ทีม Speed Robot สถานสงเคราะห์ปัตตานอันดับที่ 3 ทีม Robot Girl จากโรงเรียนเทศบาล 5 เทศบาลเมืองปัตตานี รางวัลชมเชยได้แก่ ทีม T.3 Robot และทีมโรโบต้า 1 โรงเรียนเทศบาล 2 วัดตานีนรีสโมสร
 - รอผลการพิจารณางบประมาณสนับสนุนการดำเนินโครงการปัตตานีเมืองอัจฉริยะ (Pattani Smart City) จากกองทุนพัฒนาดิจิทัลเพื่อเศรษฐกิจและสังคม ประจำปีงบประมาณ พ.ศ.2566   </t>
  </si>
  <si>
    <t xml:space="preserve">จัดหาแหล่งเงินทุนภายนอก ในการจัดหางบประมาณการบริหารจัดการโครงการปัตตานีเมืองอัจฉริยะ (Pattani Smart City)  </t>
  </si>
  <si>
    <t>29LIV_01</t>
  </si>
  <si>
    <t xml:space="preserve">โครงการศูนย์ Smart CCTV ความปลอดภัยของเมืองปัตตานี </t>
  </si>
  <si>
    <t xml:space="preserve"> - ติดตั้งกล้อง Smart CCTV 15 จุด ได้แก่ 
    (1) หน่วยงานรัฐฯ 2 จุด (เทศบาลเมืองปัตตานีและโรงพยาบาลปัตตานี)
    (2) สวนสมเด็จฯ 3 จุด 
    (3) ศูนย์การเรียนรู้หรือสถานศึกษา 6 จุด 
    (4) อุทยานการเรียนรู้ TK Park ปัตตานี1 จุด 
    (5) โรงเรียนเทศบาลเมืองปัตตานี5 โรง 5 จุด 
    (6) ตลาดนัดในเขตเทศบาล 2 จุด (ตลาดนัดเทพวิวัฒน์และตลาดสดเทศบาลฯ) 
 - ลดจํานวนเหตุอาชญากรรม &gt; 10% ต่อปี</t>
  </si>
  <si>
    <t>เทศบาลเมืองปัตตานีได้ยื่นของบประมาณจากสำนักงบประมาณแผ่นดิน</t>
  </si>
  <si>
    <t>เทศบาลเมืองปัตตานีรอผลพิจารณาการอนุมัติเงินสนับสนุนจากสำนักงานงบประมาณแผ่นดิน</t>
  </si>
  <si>
    <t>สถานะตอนนี้เทศบาลเมืองปัตตานีอยู่ในช่วงรอจัดสรรงบประมาณ จากสำนักงบประมาณแผ่นดิน</t>
  </si>
  <si>
    <t>29LIV_02</t>
  </si>
  <si>
    <t>โครงการโรงพยาบาลเมืองปัตตานีอัจฉริยะ</t>
  </si>
  <si>
    <t xml:space="preserve"> - ติดตั้งตู้ Health Box Station จํานวน 5 ตู้ 
 - เพิ่มการเข้าถึงบริการด้านสาธารณสุข และ ลดความแออัดภายในโรงพยาบาล ผ่านตู้ Health Box Station ของประชาชน &gt; 10% ของใช้บริการโรงพยาบาลปัตตานี ต่อปี</t>
  </si>
  <si>
    <t>29MOB_01</t>
  </si>
  <si>
    <t>โครงการระบบขนส่งสาธารณะเมืองปัตตานีอัจฉริยะ</t>
  </si>
  <si>
    <t xml:space="preserve"> - สัดส่วนผู้มาใช้บริการระบขนส่งสาธารณะอัจฉริยะ มากกว่า 40% ต่อประชากรในพื้นที่ทั้งหมดต่อเดือน 
 - ประชาชนพึงพอใจต่อระบบขนส่งสาธารณะเมืองปัตตานีอัจฉริยะ &gt; 70%</t>
  </si>
  <si>
    <t xml:space="preserve">เทศบาลเมืองปัตตานีมีงบประมาณที่จำกัด จึงต้องอาศัยแหล่งเงินทุนภายนอก        ในการจัดหางบประมาณการบริหารการจัดการโครงการปัตตานีเมืองอัจฉริยะ (Pattani Smart City)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</si>
</sst>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3" formatCode="_-* #,##0.00_-;\-* #,##0.00_-;_-* &quot;-&quot;??_-;_-@_-"/>
    <numFmt numFmtId="164" formatCode="_(* #,##0.00_);_(* \(#,##0.00\);_(* &quot;-&quot;??_);_(@_)"/>
    <numFmt numFmtId="165" formatCode="_-* #,##0_-;\-* #,##0_-;_-* &quot;-&quot;??_-;_-@_-"/>
    <numFmt numFmtId="166" formatCode="#,##0;[Red]#,##0"/>
    <numFmt numFmtId="167" formatCode="0.0"/>
  </numFmts>
  <fonts count="70">
    <font>
      <sz val="11"/>
      <color theme="1"/>
      <name val="Calibri"/>
      <family val="2"/>
      <charset val="222"/>
      <scheme val="minor"/>
    </font>
    <font>
      <sz val="11"/>
      <color theme="1"/>
      <name val="Calibri"/>
      <family val="2"/>
      <charset val="222"/>
      <scheme val="minor"/>
    </font>
    <font>
      <sz val="11"/>
      <color rgb="FFFF0000"/>
      <name val="Calibri"/>
      <family val="2"/>
      <charset val="222"/>
      <scheme val="minor"/>
    </font>
    <font>
      <sz val="11"/>
      <color theme="1"/>
      <name val="TH Sarabun New"/>
      <family val="2"/>
    </font>
    <font>
      <sz val="11"/>
      <name val="TH Sarabun New"/>
      <family val="2"/>
    </font>
    <font>
      <b/>
      <sz val="11"/>
      <color theme="1"/>
      <name val="TH Sarabun New"/>
      <family val="2"/>
    </font>
    <font>
      <b/>
      <sz val="14"/>
      <color theme="1"/>
      <name val="TH SarabunPSK"/>
      <family val="2"/>
    </font>
    <font>
      <sz val="14"/>
      <color theme="1"/>
      <name val="TH SarabunPSK"/>
      <family val="2"/>
    </font>
    <font>
      <sz val="11"/>
      <color theme="1"/>
      <name val="Calibri"/>
      <family val="2"/>
      <scheme val="minor"/>
    </font>
    <font>
      <sz val="14"/>
      <color theme="1"/>
      <name val="Sarabun"/>
    </font>
    <font>
      <b/>
      <sz val="14"/>
      <color theme="1"/>
      <name val="Sarabun"/>
    </font>
    <font>
      <sz val="14"/>
      <color rgb="FF000000"/>
      <name val="Sarabun"/>
    </font>
    <font>
      <b/>
      <sz val="14"/>
      <color rgb="FF000000"/>
      <name val="Sarabun"/>
    </font>
    <font>
      <b/>
      <sz val="9"/>
      <color indexed="81"/>
      <name val="Tahoma"/>
      <family val="2"/>
    </font>
    <font>
      <sz val="9"/>
      <color indexed="81"/>
      <name val="Tahoma"/>
      <family val="2"/>
    </font>
    <font>
      <sz val="14"/>
      <color theme="1"/>
      <name val="Calibri"/>
      <family val="2"/>
      <charset val="222"/>
      <scheme val="minor"/>
    </font>
    <font>
      <sz val="10"/>
      <color rgb="FF000000"/>
      <name val="Calibri"/>
      <family val="2"/>
      <scheme val="minor"/>
    </font>
    <font>
      <sz val="14"/>
      <color rgb="FFFF0000"/>
      <name val="TH SarabunPSK"/>
      <family val="2"/>
    </font>
    <font>
      <sz val="14"/>
      <name val="Calibri"/>
      <family val="2"/>
      <charset val="222"/>
      <scheme val="minor"/>
    </font>
    <font>
      <sz val="10"/>
      <color rgb="FF000000"/>
      <name val="Arial"/>
      <family val="2"/>
    </font>
    <font>
      <sz val="10"/>
      <color rgb="FF000000"/>
      <name val="TH SarabunPSK"/>
      <family val="2"/>
      <charset val="222"/>
    </font>
    <font>
      <sz val="10"/>
      <color rgb="FF000000"/>
      <name val="Arial"/>
      <family val="2"/>
      <charset val="222"/>
    </font>
    <font>
      <sz val="11"/>
      <color theme="1"/>
      <name val="TH SarabunPSK"/>
      <family val="2"/>
    </font>
    <font>
      <b/>
      <sz val="11"/>
      <color theme="1"/>
      <name val="TH SarabunPSK"/>
      <family val="2"/>
    </font>
    <font>
      <sz val="11"/>
      <color theme="1"/>
      <name val="Helvetica Neue"/>
      <charset val="1"/>
    </font>
    <font>
      <u/>
      <sz val="11"/>
      <color theme="10"/>
      <name val="Calibri"/>
      <family val="2"/>
      <charset val="222"/>
      <scheme val="minor"/>
    </font>
    <font>
      <sz val="10"/>
      <color theme="1"/>
      <name val="Helvetica Neue"/>
      <charset val="1"/>
    </font>
    <font>
      <sz val="16"/>
      <color theme="1"/>
      <name val="TH SarabunPSK"/>
      <family val="2"/>
    </font>
    <font>
      <sz val="14"/>
      <color theme="1"/>
      <name val="TH Sarabun New"/>
      <charset val="222"/>
    </font>
    <font>
      <sz val="14"/>
      <name val="TH Sarabun New"/>
      <charset val="222"/>
    </font>
    <font>
      <sz val="11"/>
      <color theme="1"/>
      <name val="TH Sarabun New"/>
      <charset val="222"/>
    </font>
    <font>
      <sz val="11"/>
      <color theme="1"/>
      <name val="Sarabun"/>
    </font>
    <font>
      <b/>
      <sz val="11"/>
      <color theme="1"/>
      <name val="Sarabun"/>
    </font>
    <font>
      <b/>
      <sz val="14"/>
      <color rgb="FFFF0000"/>
      <name val="Sarabun"/>
    </font>
    <font>
      <sz val="14"/>
      <name val="Sarabun"/>
    </font>
    <font>
      <b/>
      <sz val="14"/>
      <color rgb="FF0070C0"/>
      <name val="Sarabun"/>
    </font>
    <font>
      <b/>
      <sz val="14"/>
      <name val="Sarabun"/>
    </font>
    <font>
      <sz val="11"/>
      <name val="Sarabun"/>
    </font>
    <font>
      <sz val="14"/>
      <color rgb="FFFF0000"/>
      <name val="Sarabun"/>
    </font>
    <font>
      <b/>
      <vertAlign val="superscript"/>
      <sz val="14"/>
      <color rgb="FF000000"/>
      <name val="Sarabun"/>
    </font>
    <font>
      <sz val="14"/>
      <color theme="1" tint="4.9989318521683403E-2"/>
      <name val="Sarabun"/>
    </font>
    <font>
      <sz val="14"/>
      <color theme="2" tint="-0.89999084444715716"/>
      <name val="Sarabun"/>
    </font>
    <font>
      <b/>
      <sz val="11"/>
      <color theme="1"/>
      <name val="Calibri"/>
      <family val="2"/>
      <charset val="222"/>
      <scheme val="minor"/>
    </font>
    <font>
      <u/>
      <sz val="14"/>
      <color theme="1"/>
      <name val="Sarabun"/>
    </font>
    <font>
      <u/>
      <sz val="14"/>
      <color theme="10"/>
      <name val="Sarabun"/>
    </font>
    <font>
      <sz val="11"/>
      <color rgb="FF000000"/>
      <name val="Sarabun"/>
    </font>
    <font>
      <b/>
      <sz val="11"/>
      <name val="Sarabun"/>
    </font>
    <font>
      <b/>
      <sz val="11"/>
      <color rgb="FF000000"/>
      <name val="Sarabun"/>
    </font>
    <font>
      <sz val="11"/>
      <color rgb="FFFF0000"/>
      <name val="Sarabun"/>
    </font>
    <font>
      <b/>
      <sz val="11"/>
      <color rgb="FFFF0000"/>
      <name val="Sarabun"/>
    </font>
    <font>
      <sz val="14"/>
      <color rgb="FF1F1F1F"/>
      <name val="Sarabun"/>
    </font>
    <font>
      <b/>
      <sz val="16"/>
      <color theme="1"/>
      <name val="Angsana New"/>
      <family val="1"/>
    </font>
    <font>
      <sz val="16"/>
      <color theme="1"/>
      <name val="Angsana New"/>
      <family val="1"/>
    </font>
    <font>
      <sz val="16"/>
      <color rgb="FF000000"/>
      <name val="Angsana New"/>
      <family val="1"/>
    </font>
    <font>
      <sz val="16"/>
      <name val="Angsana New"/>
      <family val="1"/>
    </font>
    <font>
      <sz val="16"/>
      <color rgb="FFFF0000"/>
      <name val="Angsana New"/>
      <family val="1"/>
    </font>
    <font>
      <b/>
      <sz val="14"/>
      <color theme="4"/>
      <name val="Sarabun"/>
    </font>
    <font>
      <sz val="14"/>
      <color theme="0" tint="-0.34998626667073579"/>
      <name val="Sarabun"/>
    </font>
    <font>
      <sz val="14"/>
      <color theme="0" tint="-0.499984740745262"/>
      <name val="Sarabun"/>
    </font>
    <font>
      <sz val="11"/>
      <color theme="6"/>
      <name val="Sarabun"/>
    </font>
    <font>
      <b/>
      <sz val="11"/>
      <color theme="6"/>
      <name val="Sarabun"/>
    </font>
    <font>
      <sz val="14"/>
      <color theme="6"/>
      <name val="Sarabun"/>
    </font>
    <font>
      <sz val="14"/>
      <color rgb="FFC00000"/>
      <name val="Sarabun"/>
    </font>
    <font>
      <sz val="10"/>
      <color rgb="FF000000"/>
      <name val="Sarabun"/>
    </font>
    <font>
      <b/>
      <sz val="18"/>
      <color rgb="FFFF0000"/>
      <name val="Sarabun"/>
    </font>
    <font>
      <sz val="14"/>
      <name val="TH SarabunPSK"/>
      <family val="2"/>
    </font>
    <font>
      <sz val="11"/>
      <name val="Calibri"/>
      <family val="2"/>
      <charset val="222"/>
      <scheme val="minor"/>
    </font>
    <font>
      <b/>
      <sz val="14"/>
      <name val="TH SarabunPSK"/>
      <family val="2"/>
    </font>
    <font>
      <sz val="11"/>
      <name val="TH SarabunPSK"/>
      <family val="2"/>
    </font>
    <font>
      <sz val="14"/>
      <name val="EucrosiaUPC"/>
      <family val="1"/>
    </font>
  </fonts>
  <fills count="35">
    <fill>
      <patternFill patternType="none"/>
    </fill>
    <fill>
      <patternFill patternType="gray125"/>
    </fill>
    <fill>
      <patternFill patternType="solid">
        <fgColor theme="9" tint="0.79998168889431442"/>
        <bgColor indexed="64"/>
      </patternFill>
    </fill>
    <fill>
      <patternFill patternType="solid">
        <fgColor rgb="FFFFFF00"/>
        <bgColor indexed="64"/>
      </patternFill>
    </fill>
    <fill>
      <patternFill patternType="solid">
        <fgColor theme="2" tint="-9.9978637043366805E-2"/>
        <bgColor indexed="64"/>
      </patternFill>
    </fill>
    <fill>
      <patternFill patternType="solid">
        <fgColor theme="0"/>
        <bgColor indexed="64"/>
      </patternFill>
    </fill>
    <fill>
      <patternFill patternType="solid">
        <fgColor rgb="FFE7E6E6"/>
        <bgColor indexed="64"/>
      </patternFill>
    </fill>
    <fill>
      <patternFill patternType="solid">
        <fgColor rgb="FFF2F2F2"/>
        <bgColor indexed="64"/>
      </patternFill>
    </fill>
    <fill>
      <patternFill patternType="solid">
        <fgColor rgb="FFFFFF00"/>
        <bgColor rgb="FFFFFF00"/>
      </patternFill>
    </fill>
    <fill>
      <patternFill patternType="solid">
        <fgColor rgb="FFD0CECE"/>
        <bgColor rgb="FFD0CECE"/>
      </patternFill>
    </fill>
    <fill>
      <patternFill patternType="solid">
        <fgColor theme="7" tint="0.79998168889431442"/>
        <bgColor indexed="64"/>
      </patternFill>
    </fill>
    <fill>
      <patternFill patternType="solid">
        <fgColor rgb="FFFFFFFF"/>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0" tint="-4.9989318521683403E-2"/>
        <bgColor indexed="64"/>
      </patternFill>
    </fill>
    <fill>
      <patternFill patternType="solid">
        <fgColor theme="2" tint="-0.14999847407452621"/>
        <bgColor indexed="64"/>
      </patternFill>
    </fill>
    <fill>
      <patternFill patternType="solid">
        <fgColor theme="2" tint="-4.9989318521683403E-2"/>
        <bgColor indexed="64"/>
      </patternFill>
    </fill>
    <fill>
      <patternFill patternType="solid">
        <fgColor theme="2" tint="-0.14999847407452621"/>
        <bgColor rgb="FFF2F2F2"/>
      </patternFill>
    </fill>
    <fill>
      <patternFill patternType="solid">
        <fgColor theme="0"/>
        <bgColor rgb="FFD9E6FC"/>
      </patternFill>
    </fill>
    <fill>
      <patternFill patternType="solid">
        <fgColor theme="0"/>
        <bgColor rgb="FFD2F1DA"/>
      </patternFill>
    </fill>
    <fill>
      <patternFill patternType="solid">
        <fgColor theme="0"/>
        <bgColor rgb="FFFEE1CC"/>
      </patternFill>
    </fill>
    <fill>
      <patternFill patternType="solid">
        <fgColor theme="0"/>
        <bgColor rgb="FFD9F1F3"/>
      </patternFill>
    </fill>
    <fill>
      <patternFill patternType="solid">
        <fgColor theme="6" tint="0.39997558519241921"/>
        <bgColor indexed="64"/>
      </patternFill>
    </fill>
    <fill>
      <patternFill patternType="solid">
        <fgColor theme="5" tint="0.59999389629810485"/>
        <bgColor indexed="64"/>
      </patternFill>
    </fill>
    <fill>
      <patternFill patternType="solid">
        <fgColor theme="9" tint="0.59999389629810485"/>
        <bgColor indexed="64"/>
      </patternFill>
    </fill>
    <fill>
      <patternFill patternType="solid">
        <fgColor theme="0"/>
        <bgColor rgb="FFFFF2CC"/>
      </patternFill>
    </fill>
    <fill>
      <patternFill patternType="solid">
        <fgColor rgb="FFFFFF00"/>
        <bgColor rgb="FF000000"/>
      </patternFill>
    </fill>
    <fill>
      <patternFill patternType="solid">
        <fgColor rgb="FFD0CECE"/>
        <bgColor rgb="FF000000"/>
      </patternFill>
    </fill>
    <fill>
      <patternFill patternType="solid">
        <fgColor theme="5" tint="0.79998168889431442"/>
        <bgColor indexed="64"/>
      </patternFill>
    </fill>
    <fill>
      <patternFill patternType="solid">
        <fgColor rgb="FFEDCFFD"/>
        <bgColor indexed="64"/>
      </patternFill>
    </fill>
    <fill>
      <patternFill patternType="solid">
        <fgColor rgb="FFFEDCDC"/>
        <bgColor indexed="64"/>
      </patternFill>
    </fill>
    <fill>
      <patternFill patternType="solid">
        <fgColor theme="2"/>
        <bgColor indexed="64"/>
      </patternFill>
    </fill>
    <fill>
      <patternFill patternType="solid">
        <fgColor theme="8" tint="0.39997558519241921"/>
        <bgColor indexed="64"/>
      </patternFill>
    </fill>
    <fill>
      <patternFill patternType="solid">
        <fgColor theme="8" tint="0.59999389629810485"/>
        <bgColor indexed="64"/>
      </patternFill>
    </fill>
    <fill>
      <patternFill patternType="solid">
        <fgColor theme="0" tint="-0.499984740745262"/>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top style="thin">
        <color indexed="64"/>
      </top>
      <bottom style="thin">
        <color indexed="64"/>
      </bottom>
      <diagonal/>
    </border>
    <border>
      <left/>
      <right/>
      <top style="thin">
        <color indexed="64"/>
      </top>
      <bottom/>
      <diagonal/>
    </border>
    <border>
      <left style="thin">
        <color indexed="64"/>
      </left>
      <right style="thin">
        <color indexed="64"/>
      </right>
      <top/>
      <bottom style="thin">
        <color indexed="64"/>
      </bottom>
      <diagonal/>
    </border>
    <border>
      <left/>
      <right style="thin">
        <color indexed="64"/>
      </right>
      <top/>
      <bottom/>
      <diagonal/>
    </border>
    <border>
      <left/>
      <right style="thin">
        <color indexed="64"/>
      </right>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style="medium">
        <color indexed="64"/>
      </right>
      <top style="medium">
        <color indexed="64"/>
      </top>
      <bottom style="medium">
        <color indexed="64"/>
      </bottom>
      <diagonal/>
    </border>
    <border>
      <left/>
      <right style="medium">
        <color indexed="64"/>
      </right>
      <top/>
      <bottom style="medium">
        <color indexed="64"/>
      </bottom>
      <diagonal/>
    </border>
    <border>
      <left/>
      <right/>
      <top style="medium">
        <color indexed="64"/>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top style="medium">
        <color indexed="64"/>
      </top>
      <bottom style="medium">
        <color indexed="64"/>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style="thin">
        <color rgb="FF000000"/>
      </left>
      <right style="thin">
        <color rgb="FF000000"/>
      </right>
      <top style="thin">
        <color rgb="FF000000"/>
      </top>
      <bottom/>
      <diagonal/>
    </border>
    <border>
      <left/>
      <right/>
      <top style="thin">
        <color rgb="FF000000"/>
      </top>
      <bottom style="thin">
        <color rgb="FF000000"/>
      </bottom>
      <diagonal/>
    </border>
    <border>
      <left/>
      <right/>
      <top style="thin">
        <color rgb="FF000000"/>
      </top>
      <bottom/>
      <diagonal/>
    </border>
    <border>
      <left/>
      <right style="thin">
        <color rgb="FF000000"/>
      </right>
      <top/>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diagonal/>
    </border>
    <border>
      <left style="thin">
        <color rgb="FF000000"/>
      </left>
      <right/>
      <top style="thin">
        <color rgb="FF000000"/>
      </top>
      <bottom style="thin">
        <color rgb="FF000000"/>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medium">
        <color rgb="FFCCCCCC"/>
      </right>
      <top style="medium">
        <color rgb="FFCCCCCC"/>
      </top>
      <bottom/>
      <diagonal/>
    </border>
    <border>
      <left style="medium">
        <color rgb="FFCCCCCC"/>
      </left>
      <right style="medium">
        <color rgb="FFCCCCCC"/>
      </right>
      <top style="medium">
        <color rgb="FFCCCCCC"/>
      </top>
      <bottom style="medium">
        <color rgb="FFCCCCCC"/>
      </bottom>
      <diagonal/>
    </border>
    <border>
      <left/>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
      <left style="thin">
        <color rgb="FF000000"/>
      </left>
      <right style="thin">
        <color rgb="FF000000"/>
      </right>
      <top/>
      <bottom style="thin">
        <color indexed="64"/>
      </bottom>
      <diagonal/>
    </border>
    <border>
      <left style="thin">
        <color rgb="FF000000"/>
      </left>
      <right/>
      <top/>
      <bottom style="thin">
        <color indexed="64"/>
      </bottom>
      <diagonal/>
    </border>
    <border>
      <left style="thin">
        <color auto="1"/>
      </left>
      <right style="thin">
        <color rgb="FF000000"/>
      </right>
      <top style="thin">
        <color auto="1"/>
      </top>
      <bottom/>
      <diagonal/>
    </border>
    <border>
      <left style="thin">
        <color auto="1"/>
      </left>
      <right style="thin">
        <color rgb="FF000000"/>
      </right>
      <top style="thin">
        <color auto="1"/>
      </top>
      <bottom style="thin">
        <color auto="1"/>
      </bottom>
      <diagonal/>
    </border>
    <border>
      <left style="thin">
        <color rgb="FF000000"/>
      </left>
      <right style="thin">
        <color auto="1"/>
      </right>
      <top style="thin">
        <color auto="1"/>
      </top>
      <bottom style="thin">
        <color auto="1"/>
      </bottom>
      <diagonal/>
    </border>
    <border>
      <left style="thin">
        <color rgb="FF000000"/>
      </left>
      <right/>
      <top/>
      <bottom style="thin">
        <color rgb="FF000000"/>
      </bottom>
      <diagonal/>
    </border>
    <border>
      <left style="thin">
        <color rgb="FF000000"/>
      </left>
      <right/>
      <top style="thin">
        <color indexed="64"/>
      </top>
      <bottom style="thin">
        <color indexed="64"/>
      </bottom>
      <diagonal/>
    </border>
    <border>
      <left style="thin">
        <color rgb="FF000000"/>
      </left>
      <right style="thin">
        <color rgb="FF000000"/>
      </right>
      <top style="thin">
        <color indexed="64"/>
      </top>
      <bottom/>
      <diagonal/>
    </border>
    <border>
      <left style="thin">
        <color rgb="FF000000"/>
      </left>
      <right style="thin">
        <color indexed="64"/>
      </right>
      <top style="thin">
        <color indexed="64"/>
      </top>
      <bottom/>
      <diagonal/>
    </border>
    <border>
      <left style="thin">
        <color rgb="FF000000"/>
      </left>
      <right style="thin">
        <color indexed="64"/>
      </right>
      <top/>
      <bottom style="thin">
        <color rgb="FF000000"/>
      </bottom>
      <diagonal/>
    </border>
    <border>
      <left style="thin">
        <color rgb="FF000000"/>
      </left>
      <right style="thin">
        <color indexed="64"/>
      </right>
      <top style="thin">
        <color rgb="FF000000"/>
      </top>
      <bottom/>
      <diagonal/>
    </border>
    <border>
      <left style="thin">
        <color rgb="FF000000"/>
      </left>
      <right/>
      <top/>
      <bottom/>
      <diagonal/>
    </border>
    <border>
      <left style="thin">
        <color indexed="64"/>
      </left>
      <right style="thin">
        <color rgb="FF000000"/>
      </right>
      <top/>
      <bottom/>
      <diagonal/>
    </border>
    <border>
      <left style="thin">
        <color rgb="FF000000"/>
      </left>
      <right style="thin">
        <color indexed="64"/>
      </right>
      <top/>
      <bottom/>
      <diagonal/>
    </border>
    <border>
      <left style="thin">
        <color indexed="64"/>
      </left>
      <right style="thin">
        <color rgb="FF000000"/>
      </right>
      <top/>
      <bottom style="thin">
        <color indexed="64"/>
      </bottom>
      <diagonal/>
    </border>
    <border>
      <left style="medium">
        <color indexed="64"/>
      </left>
      <right/>
      <top style="medium">
        <color indexed="64"/>
      </top>
      <bottom/>
      <diagonal/>
    </border>
    <border>
      <left style="medium">
        <color indexed="64"/>
      </left>
      <right/>
      <top/>
      <bottom style="medium">
        <color indexed="64"/>
      </bottom>
      <diagonal/>
    </border>
    <border>
      <left/>
      <right/>
      <top/>
      <bottom style="medium">
        <color indexed="64"/>
      </bottom>
      <diagonal/>
    </border>
    <border>
      <left style="medium">
        <color indexed="64"/>
      </left>
      <right/>
      <top/>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rgb="FF000000"/>
      </left>
      <right/>
      <top style="thin">
        <color indexed="64"/>
      </top>
      <bottom/>
      <diagonal/>
    </border>
    <border>
      <left/>
      <right style="thin">
        <color indexed="64"/>
      </right>
      <top style="thin">
        <color indexed="64"/>
      </top>
      <bottom style="medium">
        <color indexed="64"/>
      </bottom>
      <diagonal/>
    </border>
    <border>
      <left/>
      <right style="thin">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medium">
        <color indexed="64"/>
      </top>
      <bottom style="medium">
        <color indexed="64"/>
      </bottom>
      <diagonal/>
    </border>
    <border>
      <left/>
      <right style="thin">
        <color rgb="FF000000"/>
      </right>
      <top/>
      <bottom style="medium">
        <color indexed="64"/>
      </bottom>
      <diagonal/>
    </border>
    <border>
      <left/>
      <right style="thin">
        <color rgb="FF000000"/>
      </right>
      <top style="thin">
        <color indexed="64"/>
      </top>
      <bottom style="medium">
        <color indexed="64"/>
      </bottom>
      <diagonal/>
    </border>
    <border>
      <left style="thin">
        <color rgb="FF000000"/>
      </left>
      <right style="thin">
        <color rgb="FF000000"/>
      </right>
      <top style="thin">
        <color indexed="64"/>
      </top>
      <bottom style="medium">
        <color indexed="64"/>
      </bottom>
      <diagonal/>
    </border>
    <border>
      <left style="thin">
        <color rgb="FF000000"/>
      </left>
      <right/>
      <top style="thin">
        <color indexed="64"/>
      </top>
      <bottom style="medium">
        <color indexed="64"/>
      </bottom>
      <diagonal/>
    </border>
    <border>
      <left/>
      <right style="thin">
        <color rgb="FF000000"/>
      </right>
      <top style="thin">
        <color indexed="64"/>
      </top>
      <bottom/>
      <diagonal/>
    </border>
    <border>
      <left style="thin">
        <color rgb="FF000000"/>
      </left>
      <right style="thin">
        <color rgb="FF000000"/>
      </right>
      <top/>
      <bottom style="medium">
        <color indexed="64"/>
      </bottom>
      <diagonal/>
    </border>
    <border>
      <left style="thin">
        <color rgb="FF000000"/>
      </left>
      <right/>
      <top/>
      <bottom style="medium">
        <color indexed="64"/>
      </bottom>
      <diagonal/>
    </border>
    <border>
      <left style="thin">
        <color indexed="64"/>
      </left>
      <right/>
      <top style="thin">
        <color indexed="64"/>
      </top>
      <bottom style="medium">
        <color indexed="64"/>
      </bottom>
      <diagonal/>
    </border>
    <border>
      <left style="thin">
        <color indexed="64"/>
      </left>
      <right/>
      <top/>
      <bottom style="medium">
        <color indexed="64"/>
      </bottom>
      <diagonal/>
    </border>
    <border>
      <left/>
      <right/>
      <top style="thin">
        <color indexed="64"/>
      </top>
      <bottom style="medium">
        <color indexed="64"/>
      </bottom>
      <diagonal/>
    </border>
  </borders>
  <cellStyleXfs count="8">
    <xf numFmtId="0" fontId="0" fillId="0" borderId="0"/>
    <xf numFmtId="43" fontId="1" fillId="0" borderId="0" applyFont="0" applyFill="0" applyBorder="0" applyAlignment="0" applyProtection="0"/>
    <xf numFmtId="0" fontId="8" fillId="0" borderId="0"/>
    <xf numFmtId="0" fontId="16" fillId="0" borderId="0"/>
    <xf numFmtId="0" fontId="19" fillId="0" borderId="0"/>
    <xf numFmtId="0" fontId="16" fillId="0" borderId="0"/>
    <xf numFmtId="164" fontId="1" fillId="0" borderId="0" applyFont="0" applyFill="0" applyBorder="0" applyAlignment="0" applyProtection="0"/>
    <xf numFmtId="0" fontId="25" fillId="0" borderId="0" applyNumberFormat="0" applyFill="0" applyBorder="0" applyAlignment="0" applyProtection="0"/>
  </cellStyleXfs>
  <cellXfs count="1818">
    <xf numFmtId="0" fontId="0" fillId="0" borderId="0" xfId="0"/>
    <xf numFmtId="0" fontId="3" fillId="0" borderId="0" xfId="0" applyFont="1" applyAlignment="1">
      <alignment vertical="top"/>
    </xf>
    <xf numFmtId="0" fontId="3" fillId="0" borderId="0" xfId="0" applyFont="1" applyAlignment="1">
      <alignment vertical="top" wrapText="1"/>
    </xf>
    <xf numFmtId="0" fontId="3" fillId="0" borderId="0" xfId="0" applyFont="1" applyAlignment="1">
      <alignment horizontal="center" vertical="top"/>
    </xf>
    <xf numFmtId="0" fontId="3" fillId="0" borderId="0" xfId="0" applyFont="1" applyAlignment="1">
      <alignment horizontal="center" vertical="top" wrapText="1"/>
    </xf>
    <xf numFmtId="0" fontId="4" fillId="0" borderId="0" xfId="0" applyFont="1" applyAlignment="1">
      <alignment horizontal="center" vertical="top" wrapText="1"/>
    </xf>
    <xf numFmtId="0" fontId="5" fillId="0" borderId="0" xfId="0" applyFont="1" applyAlignment="1">
      <alignment vertical="top"/>
    </xf>
    <xf numFmtId="0" fontId="0" fillId="0" borderId="0" xfId="0" applyAlignment="1">
      <alignment vertical="center" wrapText="1"/>
    </xf>
    <xf numFmtId="0" fontId="8" fillId="0" borderId="0" xfId="2"/>
    <xf numFmtId="0" fontId="9" fillId="0" borderId="17" xfId="2" applyFont="1" applyBorder="1" applyAlignment="1">
      <alignment vertical="top"/>
    </xf>
    <xf numFmtId="0" fontId="9" fillId="0" borderId="20" xfId="2" applyFont="1" applyBorder="1" applyAlignment="1">
      <alignment vertical="top"/>
    </xf>
    <xf numFmtId="0" fontId="11" fillId="0" borderId="19" xfId="2" applyFont="1" applyBorder="1" applyAlignment="1">
      <alignment horizontal="center" vertical="top"/>
    </xf>
    <xf numFmtId="0" fontId="11" fillId="0" borderId="20" xfId="2" applyFont="1" applyBorder="1" applyAlignment="1">
      <alignment vertical="top"/>
    </xf>
    <xf numFmtId="0" fontId="11" fillId="0" borderId="17" xfId="2" applyFont="1" applyBorder="1" applyAlignment="1">
      <alignment horizontal="left" vertical="top"/>
    </xf>
    <xf numFmtId="0" fontId="11" fillId="0" borderId="20" xfId="2" applyFont="1" applyBorder="1" applyAlignment="1">
      <alignment horizontal="center" vertical="top"/>
    </xf>
    <xf numFmtId="0" fontId="11" fillId="0" borderId="17" xfId="2" applyFont="1" applyBorder="1" applyAlignment="1">
      <alignment horizontal="center" vertical="top"/>
    </xf>
    <xf numFmtId="0" fontId="11" fillId="0" borderId="18" xfId="2" applyFont="1" applyBorder="1" applyAlignment="1">
      <alignment horizontal="center" vertical="top"/>
    </xf>
    <xf numFmtId="0" fontId="11" fillId="0" borderId="19" xfId="2" applyFont="1" applyBorder="1" applyAlignment="1">
      <alignment horizontal="left" vertical="top"/>
    </xf>
    <xf numFmtId="0" fontId="10" fillId="0" borderId="0" xfId="2" applyFont="1" applyAlignment="1">
      <alignment horizontal="center" vertical="center"/>
    </xf>
    <xf numFmtId="0" fontId="9" fillId="0" borderId="0" xfId="2" applyFont="1"/>
    <xf numFmtId="0" fontId="6" fillId="0" borderId="32" xfId="0" applyFont="1" applyBorder="1" applyAlignment="1">
      <alignment vertical="center"/>
    </xf>
    <xf numFmtId="0" fontId="7" fillId="0" borderId="33" xfId="0" applyFont="1" applyBorder="1" applyAlignment="1">
      <alignment vertical="center" wrapText="1"/>
    </xf>
    <xf numFmtId="0" fontId="7" fillId="2" borderId="1" xfId="0" applyFont="1" applyFill="1" applyBorder="1" applyAlignment="1">
      <alignment horizontal="center" vertical="center"/>
    </xf>
    <xf numFmtId="49" fontId="7" fillId="0" borderId="1" xfId="0" applyNumberFormat="1" applyFont="1" applyBorder="1" applyAlignment="1">
      <alignment horizontal="center" vertical="center"/>
    </xf>
    <xf numFmtId="10" fontId="7" fillId="0" borderId="1" xfId="0" applyNumberFormat="1" applyFont="1" applyBorder="1" applyAlignment="1">
      <alignment horizontal="center" vertical="center"/>
    </xf>
    <xf numFmtId="0" fontId="6" fillId="0" borderId="0" xfId="0" applyFont="1" applyAlignment="1">
      <alignment horizontal="center" wrapText="1"/>
    </xf>
    <xf numFmtId="10" fontId="6" fillId="2" borderId="0" xfId="0" applyNumberFormat="1" applyFont="1" applyFill="1" applyAlignment="1">
      <alignment vertical="center"/>
    </xf>
    <xf numFmtId="0" fontId="7" fillId="10" borderId="1" xfId="0" applyFont="1" applyFill="1" applyBorder="1" applyAlignment="1">
      <alignment horizontal="center" vertical="center" wrapText="1"/>
    </xf>
    <xf numFmtId="0" fontId="7" fillId="0" borderId="1" xfId="0" applyFont="1" applyBorder="1" applyAlignment="1">
      <alignment vertical="center"/>
    </xf>
    <xf numFmtId="0" fontId="7" fillId="0" borderId="0" xfId="0" applyFont="1"/>
    <xf numFmtId="0" fontId="6" fillId="0" borderId="0" xfId="0" applyFont="1" applyAlignment="1">
      <alignment horizontal="center" vertical="center"/>
    </xf>
    <xf numFmtId="0" fontId="15" fillId="0" borderId="0" xfId="0" applyFont="1" applyAlignment="1">
      <alignment vertical="center" wrapText="1"/>
    </xf>
    <xf numFmtId="0" fontId="15" fillId="0" borderId="0" xfId="0" applyFont="1" applyAlignment="1">
      <alignment vertical="top" wrapText="1"/>
    </xf>
    <xf numFmtId="0" fontId="18" fillId="0" borderId="0" xfId="0" applyFont="1" applyAlignment="1">
      <alignment vertical="top" wrapText="1"/>
    </xf>
    <xf numFmtId="0" fontId="15" fillId="0" borderId="0" xfId="0" applyFont="1" applyAlignment="1">
      <alignment horizontal="center" vertical="top" wrapText="1"/>
    </xf>
    <xf numFmtId="0" fontId="15" fillId="0" borderId="0" xfId="0" applyFont="1" applyAlignment="1">
      <alignment vertical="top"/>
    </xf>
    <xf numFmtId="0" fontId="20" fillId="0" borderId="0" xfId="4" applyFont="1" applyAlignment="1">
      <alignment vertical="center" wrapText="1"/>
    </xf>
    <xf numFmtId="0" fontId="21" fillId="0" borderId="0" xfId="4" applyFont="1"/>
    <xf numFmtId="0" fontId="21" fillId="0" borderId="0" xfId="4" applyFont="1" applyAlignment="1">
      <alignment wrapText="1"/>
    </xf>
    <xf numFmtId="0" fontId="8" fillId="0" borderId="0" xfId="2" applyAlignment="1">
      <alignment horizontal="center" vertical="center" wrapText="1"/>
    </xf>
    <xf numFmtId="0" fontId="8" fillId="0" borderId="0" xfId="2" applyAlignment="1">
      <alignment horizontal="left"/>
    </xf>
    <xf numFmtId="0" fontId="7" fillId="0" borderId="0" xfId="2" applyFont="1"/>
    <xf numFmtId="0" fontId="0" fillId="0" borderId="0" xfId="0" applyAlignment="1">
      <alignment horizontal="left"/>
    </xf>
    <xf numFmtId="0" fontId="23" fillId="0" borderId="0" xfId="0" applyFont="1" applyAlignment="1">
      <alignment horizontal="center" vertical="center"/>
    </xf>
    <xf numFmtId="164" fontId="0" fillId="0" borderId="0" xfId="6" applyFont="1"/>
    <xf numFmtId="0" fontId="22" fillId="0" borderId="0" xfId="0" applyFont="1"/>
    <xf numFmtId="0" fontId="24" fillId="0" borderId="0" xfId="0" applyFont="1"/>
    <xf numFmtId="0" fontId="0" fillId="0" borderId="0" xfId="0" applyAlignment="1">
      <alignment horizontal="center"/>
    </xf>
    <xf numFmtId="0" fontId="26" fillId="0" borderId="0" xfId="0" quotePrefix="1" applyFont="1"/>
    <xf numFmtId="0" fontId="26" fillId="0" borderId="0" xfId="0" applyFont="1"/>
    <xf numFmtId="0" fontId="8" fillId="0" borderId="0" xfId="2" applyAlignment="1">
      <alignment horizontal="center"/>
    </xf>
    <xf numFmtId="0" fontId="8" fillId="0" borderId="0" xfId="2" applyAlignment="1">
      <alignment wrapText="1"/>
    </xf>
    <xf numFmtId="0" fontId="8" fillId="0" borderId="0" xfId="2" applyAlignment="1">
      <alignment vertical="top" wrapText="1"/>
    </xf>
    <xf numFmtId="0" fontId="8" fillId="0" borderId="0" xfId="2" applyAlignment="1">
      <alignment horizontal="left" vertical="top" wrapText="1"/>
    </xf>
    <xf numFmtId="0" fontId="0" fillId="0" borderId="0" xfId="0" applyAlignment="1">
      <alignment horizontal="center" vertical="center"/>
    </xf>
    <xf numFmtId="2" fontId="7" fillId="0" borderId="1" xfId="0" applyNumberFormat="1" applyFont="1" applyBorder="1" applyAlignment="1">
      <alignment horizontal="center" vertical="center"/>
    </xf>
    <xf numFmtId="0" fontId="2" fillId="0" borderId="0" xfId="0" applyFont="1"/>
    <xf numFmtId="2" fontId="27" fillId="0" borderId="1" xfId="0" applyNumberFormat="1" applyFont="1" applyBorder="1"/>
    <xf numFmtId="2" fontId="22" fillId="0" borderId="1" xfId="0" applyNumberFormat="1" applyFont="1" applyBorder="1"/>
    <xf numFmtId="2" fontId="6" fillId="2" borderId="0" xfId="0" applyNumberFormat="1" applyFont="1" applyFill="1" applyAlignment="1">
      <alignment vertical="center"/>
    </xf>
    <xf numFmtId="0" fontId="17" fillId="2" borderId="1" xfId="0" applyFont="1" applyFill="1" applyBorder="1" applyAlignment="1">
      <alignment horizontal="center" vertical="center"/>
    </xf>
    <xf numFmtId="0" fontId="30" fillId="0" borderId="0" xfId="0" applyFont="1" applyAlignment="1">
      <alignment vertical="top" wrapText="1"/>
    </xf>
    <xf numFmtId="0" fontId="28" fillId="0" borderId="0" xfId="0" applyFont="1" applyAlignment="1">
      <alignment vertical="top"/>
    </xf>
    <xf numFmtId="0" fontId="28" fillId="0" borderId="1" xfId="0" applyFont="1" applyBorder="1" applyAlignment="1">
      <alignment vertical="center"/>
    </xf>
    <xf numFmtId="0" fontId="3" fillId="0" borderId="0" xfId="0" applyFont="1" applyAlignment="1">
      <alignment horizontal="center" vertical="center" wrapText="1"/>
    </xf>
    <xf numFmtId="0" fontId="28" fillId="10" borderId="1" xfId="0" applyFont="1" applyFill="1" applyBorder="1" applyAlignment="1">
      <alignment horizontal="center" vertical="center" wrapText="1"/>
    </xf>
    <xf numFmtId="0" fontId="28" fillId="0" borderId="0" xfId="0" applyFont="1" applyAlignment="1">
      <alignment horizontal="center" vertical="center" wrapText="1"/>
    </xf>
    <xf numFmtId="0" fontId="28" fillId="0" borderId="0" xfId="0" applyFont="1" applyAlignment="1">
      <alignment horizontal="center" vertical="top" wrapText="1"/>
    </xf>
    <xf numFmtId="0" fontId="29" fillId="0" borderId="0" xfId="0" applyFont="1" applyAlignment="1">
      <alignment horizontal="center" vertical="top" wrapText="1"/>
    </xf>
    <xf numFmtId="0" fontId="31" fillId="0" borderId="0" xfId="0" applyFont="1" applyAlignment="1">
      <alignment vertical="top"/>
    </xf>
    <xf numFmtId="0" fontId="9" fillId="0" borderId="0" xfId="0" applyFont="1" applyAlignment="1">
      <alignment vertical="top"/>
    </xf>
    <xf numFmtId="0" fontId="9" fillId="0" borderId="1" xfId="0" applyFont="1" applyBorder="1" applyAlignment="1">
      <alignment horizontal="center" vertical="center"/>
    </xf>
    <xf numFmtId="0" fontId="10" fillId="0" borderId="2" xfId="0" applyFont="1" applyBorder="1" applyAlignment="1">
      <alignment horizontal="center" vertical="center" wrapText="1"/>
    </xf>
    <xf numFmtId="0" fontId="10" fillId="0" borderId="3" xfId="0" applyFont="1" applyBorder="1" applyAlignment="1">
      <alignment horizontal="center" vertical="center"/>
    </xf>
    <xf numFmtId="0" fontId="10" fillId="0" borderId="1" xfId="0" applyFont="1" applyBorder="1" applyAlignment="1">
      <alignment horizontal="center" vertical="center"/>
    </xf>
    <xf numFmtId="0" fontId="10" fillId="0" borderId="1" xfId="0" applyFont="1" applyBorder="1" applyAlignment="1">
      <alignment horizontal="center" vertical="center" wrapText="1"/>
    </xf>
    <xf numFmtId="0" fontId="10" fillId="0" borderId="32" xfId="0" applyFont="1" applyBorder="1" applyAlignment="1">
      <alignment vertical="center"/>
    </xf>
    <xf numFmtId="0" fontId="9" fillId="0" borderId="33" xfId="0" applyFont="1" applyBorder="1" applyAlignment="1">
      <alignment vertical="center" wrapText="1"/>
    </xf>
    <xf numFmtId="0" fontId="9" fillId="0" borderId="1" xfId="0" applyFont="1" applyBorder="1" applyAlignment="1">
      <alignment horizontal="center" vertical="center" wrapText="1"/>
    </xf>
    <xf numFmtId="0" fontId="9" fillId="2" borderId="1" xfId="0" applyFont="1" applyFill="1" applyBorder="1" applyAlignment="1">
      <alignment horizontal="center" vertical="center"/>
    </xf>
    <xf numFmtId="0" fontId="10" fillId="0" borderId="0" xfId="0" applyFont="1" applyAlignment="1">
      <alignment horizontal="center" wrapText="1"/>
    </xf>
    <xf numFmtId="0" fontId="31" fillId="0" borderId="0" xfId="0" applyFont="1" applyAlignment="1">
      <alignment horizontal="center" vertical="top" wrapText="1"/>
    </xf>
    <xf numFmtId="0" fontId="9" fillId="0" borderId="1" xfId="0" applyFont="1" applyBorder="1" applyAlignment="1">
      <alignment vertical="center"/>
    </xf>
    <xf numFmtId="49" fontId="9" fillId="0" borderId="1" xfId="0" applyNumberFormat="1" applyFont="1" applyBorder="1" applyAlignment="1">
      <alignment horizontal="center" vertical="center"/>
    </xf>
    <xf numFmtId="10" fontId="9" fillId="0" borderId="1" xfId="0" applyNumberFormat="1" applyFont="1" applyBorder="1" applyAlignment="1">
      <alignment horizontal="center" vertical="center"/>
    </xf>
    <xf numFmtId="10" fontId="10" fillId="2" borderId="0" xfId="0" applyNumberFormat="1" applyFont="1" applyFill="1" applyAlignment="1">
      <alignment vertical="center"/>
    </xf>
    <xf numFmtId="0" fontId="10" fillId="0" borderId="0" xfId="0" applyFont="1" applyAlignment="1">
      <alignment horizontal="left" vertical="center"/>
    </xf>
    <xf numFmtId="0" fontId="9" fillId="0" borderId="0" xfId="0" applyFont="1"/>
    <xf numFmtId="0" fontId="9" fillId="0" borderId="0" xfId="0" applyFont="1" applyAlignment="1">
      <alignment horizontal="center" vertical="center"/>
    </xf>
    <xf numFmtId="0" fontId="9" fillId="0" borderId="0" xfId="0" applyFont="1" applyAlignment="1">
      <alignment horizontal="center" vertical="top" wrapText="1"/>
    </xf>
    <xf numFmtId="0" fontId="9" fillId="0" borderId="0" xfId="0" applyFont="1" applyAlignment="1">
      <alignment horizontal="left"/>
    </xf>
    <xf numFmtId="0" fontId="31" fillId="0" borderId="0" xfId="0" applyFont="1" applyAlignment="1">
      <alignment vertical="top" wrapText="1"/>
    </xf>
    <xf numFmtId="0" fontId="31" fillId="0" borderId="0" xfId="0" applyFont="1" applyAlignment="1">
      <alignment horizontal="center" vertical="top"/>
    </xf>
    <xf numFmtId="0" fontId="32" fillId="0" borderId="0" xfId="0" applyFont="1" applyAlignment="1">
      <alignment vertical="top"/>
    </xf>
    <xf numFmtId="0" fontId="9" fillId="0" borderId="0" xfId="0" applyFont="1" applyAlignment="1">
      <alignment vertical="top" wrapText="1"/>
    </xf>
    <xf numFmtId="0" fontId="9" fillId="0" borderId="0" xfId="0" applyFont="1" applyAlignment="1">
      <alignment horizontal="center" vertical="top"/>
    </xf>
    <xf numFmtId="0" fontId="33" fillId="0" borderId="0" xfId="0" applyFont="1" applyAlignment="1">
      <alignment horizontal="center" vertical="top"/>
    </xf>
    <xf numFmtId="17" fontId="33" fillId="0" borderId="0" xfId="0" applyNumberFormat="1" applyFont="1" applyAlignment="1">
      <alignment horizontal="center" vertical="top"/>
    </xf>
    <xf numFmtId="0" fontId="33" fillId="0" borderId="0" xfId="0" applyFont="1" applyAlignment="1">
      <alignment horizontal="center" vertical="top" wrapText="1"/>
    </xf>
    <xf numFmtId="0" fontId="9" fillId="0" borderId="1" xfId="0" applyFont="1" applyBorder="1" applyAlignment="1">
      <alignment horizontal="center" vertical="top"/>
    </xf>
    <xf numFmtId="0" fontId="9" fillId="3" borderId="1" xfId="0" applyFont="1" applyFill="1" applyBorder="1" applyAlignment="1">
      <alignment horizontal="left" vertical="top"/>
    </xf>
    <xf numFmtId="0" fontId="9" fillId="4" borderId="5" xfId="0" applyFont="1" applyFill="1" applyBorder="1" applyAlignment="1">
      <alignment vertical="top"/>
    </xf>
    <xf numFmtId="0" fontId="9" fillId="4" borderId="5" xfId="0" applyFont="1" applyFill="1" applyBorder="1" applyAlignment="1">
      <alignment vertical="top" wrapText="1"/>
    </xf>
    <xf numFmtId="0" fontId="9" fillId="4" borderId="3" xfId="0" applyFont="1" applyFill="1" applyBorder="1" applyAlignment="1">
      <alignment vertical="top"/>
    </xf>
    <xf numFmtId="0" fontId="10" fillId="0" borderId="1" xfId="0" applyFont="1" applyBorder="1" applyAlignment="1">
      <alignment horizontal="center" vertical="top" wrapText="1"/>
    </xf>
    <xf numFmtId="0" fontId="10" fillId="0" borderId="6" xfId="0" applyFont="1" applyBorder="1" applyAlignment="1">
      <alignment horizontal="center" vertical="top" wrapText="1"/>
    </xf>
    <xf numFmtId="49" fontId="11" fillId="0" borderId="1" xfId="0" applyNumberFormat="1" applyFont="1" applyBorder="1" applyAlignment="1">
      <alignment horizontal="left" vertical="top"/>
    </xf>
    <xf numFmtId="0" fontId="10" fillId="0" borderId="1" xfId="0" applyFont="1" applyBorder="1" applyAlignment="1">
      <alignment horizontal="center" vertical="top"/>
    </xf>
    <xf numFmtId="0" fontId="10" fillId="4" borderId="30" xfId="0" applyFont="1" applyFill="1" applyBorder="1" applyAlignment="1">
      <alignment horizontal="center" vertical="top" wrapText="1"/>
    </xf>
    <xf numFmtId="0" fontId="9" fillId="4" borderId="30" xfId="0" applyFont="1" applyFill="1" applyBorder="1" applyAlignment="1">
      <alignment horizontal="center" vertical="top" wrapText="1"/>
    </xf>
    <xf numFmtId="0" fontId="9" fillId="2" borderId="2" xfId="0" applyFont="1" applyFill="1" applyBorder="1" applyAlignment="1">
      <alignment horizontal="center" vertical="center"/>
    </xf>
    <xf numFmtId="0" fontId="9" fillId="4" borderId="0" xfId="0" applyFont="1" applyFill="1" applyAlignment="1">
      <alignment vertical="top"/>
    </xf>
    <xf numFmtId="0" fontId="9" fillId="4" borderId="0" xfId="0" applyFont="1" applyFill="1" applyAlignment="1">
      <alignment vertical="top" wrapText="1"/>
    </xf>
    <xf numFmtId="0" fontId="9" fillId="4" borderId="7" xfId="0" applyFont="1" applyFill="1" applyBorder="1" applyAlignment="1">
      <alignment vertical="top"/>
    </xf>
    <xf numFmtId="0" fontId="9" fillId="4" borderId="6" xfId="0" applyFont="1" applyFill="1" applyBorder="1" applyAlignment="1">
      <alignment horizontal="center" vertical="top" wrapText="1"/>
    </xf>
    <xf numFmtId="49" fontId="9" fillId="0" borderId="2" xfId="0" applyNumberFormat="1" applyFont="1" applyBorder="1" applyAlignment="1">
      <alignment horizontal="center" vertical="center"/>
    </xf>
    <xf numFmtId="0" fontId="34" fillId="0" borderId="1" xfId="0" applyFont="1" applyBorder="1" applyAlignment="1">
      <alignment horizontal="center" vertical="top"/>
    </xf>
    <xf numFmtId="0" fontId="34" fillId="3" borderId="4" xfId="0" applyFont="1" applyFill="1" applyBorder="1" applyAlignment="1">
      <alignment horizontal="left" vertical="top" wrapText="1"/>
    </xf>
    <xf numFmtId="0" fontId="34" fillId="5" borderId="1" xfId="0" applyFont="1" applyFill="1" applyBorder="1" applyAlignment="1">
      <alignment vertical="top"/>
    </xf>
    <xf numFmtId="0" fontId="34" fillId="5" borderId="1" xfId="0" applyFont="1" applyFill="1" applyBorder="1" applyAlignment="1">
      <alignment vertical="top" wrapText="1"/>
    </xf>
    <xf numFmtId="0" fontId="34" fillId="0" borderId="1" xfId="0" applyFont="1" applyBorder="1" applyAlignment="1">
      <alignment horizontal="center" vertical="top" wrapText="1"/>
    </xf>
    <xf numFmtId="3" fontId="34" fillId="0" borderId="6" xfId="0" applyNumberFormat="1" applyFont="1" applyBorder="1" applyAlignment="1">
      <alignment horizontal="right" vertical="top" wrapText="1"/>
    </xf>
    <xf numFmtId="49" fontId="34" fillId="0" borderId="1" xfId="0" applyNumberFormat="1" applyFont="1" applyBorder="1" applyAlignment="1">
      <alignment horizontal="left" vertical="top"/>
    </xf>
    <xf numFmtId="9" fontId="35" fillId="0" borderId="1" xfId="0" applyNumberFormat="1" applyFont="1" applyBorder="1" applyAlignment="1">
      <alignment horizontal="center" vertical="top"/>
    </xf>
    <xf numFmtId="0" fontId="36" fillId="0" borderId="1" xfId="0" applyFont="1" applyBorder="1" applyAlignment="1">
      <alignment horizontal="center" vertical="top" wrapText="1"/>
    </xf>
    <xf numFmtId="49" fontId="11" fillId="0" borderId="1" xfId="0" applyNumberFormat="1" applyFont="1" applyBorder="1" applyAlignment="1">
      <alignment horizontal="center" vertical="top"/>
    </xf>
    <xf numFmtId="0" fontId="34" fillId="0" borderId="1" xfId="0" quotePrefix="1" applyFont="1" applyBorder="1" applyAlignment="1">
      <alignment horizontal="left" vertical="top" wrapText="1"/>
    </xf>
    <xf numFmtId="0" fontId="37" fillId="0" borderId="0" xfId="0" applyFont="1" applyAlignment="1">
      <alignment horizontal="center" vertical="top" wrapText="1"/>
    </xf>
    <xf numFmtId="0" fontId="9" fillId="2" borderId="1" xfId="0" applyFont="1" applyFill="1" applyBorder="1" applyAlignment="1">
      <alignment horizontal="center" vertical="top"/>
    </xf>
    <xf numFmtId="0" fontId="10" fillId="0" borderId="0" xfId="0" applyFont="1" applyAlignment="1">
      <alignment horizontal="left" vertical="top"/>
    </xf>
    <xf numFmtId="0" fontId="10" fillId="0" borderId="0" xfId="0" applyFont="1" applyAlignment="1">
      <alignment vertical="top"/>
    </xf>
    <xf numFmtId="9" fontId="11" fillId="0" borderId="0" xfId="0" applyNumberFormat="1" applyFont="1" applyAlignment="1">
      <alignment horizontal="left" vertical="top"/>
    </xf>
    <xf numFmtId="2" fontId="10" fillId="3" borderId="0" xfId="0" applyNumberFormat="1" applyFont="1" applyFill="1" applyAlignment="1">
      <alignment horizontal="center" vertical="top" wrapText="1"/>
    </xf>
    <xf numFmtId="0" fontId="10" fillId="3" borderId="0" xfId="0" quotePrefix="1" applyFont="1" applyFill="1" applyAlignment="1">
      <alignment horizontal="center" vertical="top"/>
    </xf>
    <xf numFmtId="0" fontId="10" fillId="0" borderId="0" xfId="0" applyFont="1" applyAlignment="1">
      <alignment vertical="top" wrapText="1"/>
    </xf>
    <xf numFmtId="10" fontId="33" fillId="3" borderId="0" xfId="0" applyNumberFormat="1" applyFont="1" applyFill="1" applyAlignment="1">
      <alignment horizontal="center" vertical="top"/>
    </xf>
    <xf numFmtId="0" fontId="9" fillId="0" borderId="0" xfId="0" applyFont="1" applyAlignment="1">
      <alignment wrapText="1"/>
    </xf>
    <xf numFmtId="0" fontId="9" fillId="3" borderId="4" xfId="0" applyFont="1" applyFill="1" applyBorder="1" applyAlignment="1">
      <alignment horizontal="left" vertical="top"/>
    </xf>
    <xf numFmtId="0" fontId="9" fillId="0" borderId="1" xfId="0" applyFont="1" applyBorder="1" applyAlignment="1">
      <alignment horizontal="center" vertical="top" wrapText="1"/>
    </xf>
    <xf numFmtId="0" fontId="9" fillId="0" borderId="1" xfId="0" applyFont="1" applyBorder="1" applyAlignment="1">
      <alignment horizontal="center" vertical="top" readingOrder="1"/>
    </xf>
    <xf numFmtId="9" fontId="9" fillId="0" borderId="1" xfId="0" applyNumberFormat="1" applyFont="1" applyBorder="1" applyAlignment="1">
      <alignment horizontal="center" vertical="top" wrapText="1"/>
    </xf>
    <xf numFmtId="0" fontId="9" fillId="11" borderId="17" xfId="0" applyFont="1" applyFill="1" applyBorder="1" applyAlignment="1">
      <alignment horizontal="left" vertical="top" readingOrder="1"/>
    </xf>
    <xf numFmtId="0" fontId="9" fillId="0" borderId="1" xfId="0" applyFont="1" applyBorder="1" applyAlignment="1">
      <alignment vertical="top"/>
    </xf>
    <xf numFmtId="0" fontId="9" fillId="3" borderId="4" xfId="0" applyFont="1" applyFill="1" applyBorder="1" applyAlignment="1">
      <alignment horizontal="left" vertical="top" wrapText="1"/>
    </xf>
    <xf numFmtId="9" fontId="9" fillId="0" borderId="1" xfId="0" applyNumberFormat="1" applyFont="1" applyBorder="1" applyAlignment="1">
      <alignment horizontal="center" vertical="top"/>
    </xf>
    <xf numFmtId="0" fontId="9" fillId="0" borderId="1" xfId="0" applyFont="1" applyBorder="1" applyAlignment="1">
      <alignment vertical="top" wrapText="1"/>
    </xf>
    <xf numFmtId="17" fontId="38" fillId="0" borderId="0" xfId="0" applyNumberFormat="1" applyFont="1" applyAlignment="1">
      <alignment horizontal="center" vertical="center"/>
    </xf>
    <xf numFmtId="0" fontId="38" fillId="0" borderId="0" xfId="0" applyFont="1" applyAlignment="1">
      <alignment vertical="top"/>
    </xf>
    <xf numFmtId="0" fontId="38" fillId="0" borderId="0" xfId="0" applyFont="1" applyAlignment="1">
      <alignment horizontal="center"/>
    </xf>
    <xf numFmtId="0" fontId="9" fillId="3" borderId="0" xfId="0" applyFont="1" applyFill="1" applyAlignment="1">
      <alignment vertical="top" wrapText="1"/>
    </xf>
    <xf numFmtId="0" fontId="9" fillId="3" borderId="0" xfId="0" applyFont="1" applyFill="1"/>
    <xf numFmtId="0" fontId="9" fillId="3" borderId="0" xfId="0" applyFont="1" applyFill="1" applyAlignment="1">
      <alignment vertical="top"/>
    </xf>
    <xf numFmtId="0" fontId="10" fillId="3" borderId="0" xfId="0" applyFont="1" applyFill="1" applyAlignment="1">
      <alignment vertical="top" wrapText="1"/>
    </xf>
    <xf numFmtId="10" fontId="33" fillId="3" borderId="0" xfId="0" applyNumberFormat="1" applyFont="1" applyFill="1"/>
    <xf numFmtId="0" fontId="12" fillId="6" borderId="12" xfId="0" applyFont="1" applyFill="1" applyBorder="1" applyAlignment="1">
      <alignment horizontal="center" vertical="top" wrapText="1"/>
    </xf>
    <xf numFmtId="0" fontId="10" fillId="0" borderId="10" xfId="0" applyFont="1" applyBorder="1" applyAlignment="1">
      <alignment horizontal="center" vertical="top" wrapText="1"/>
    </xf>
    <xf numFmtId="0" fontId="12" fillId="7" borderId="12" xfId="0" applyFont="1" applyFill="1" applyBorder="1" applyAlignment="1">
      <alignment vertical="top" wrapText="1"/>
    </xf>
    <xf numFmtId="0" fontId="10" fillId="7" borderId="12" xfId="0" applyFont="1" applyFill="1" applyBorder="1" applyAlignment="1">
      <alignment vertical="top" wrapText="1"/>
    </xf>
    <xf numFmtId="0" fontId="10" fillId="7" borderId="12" xfId="0" applyFont="1" applyFill="1" applyBorder="1" applyAlignment="1">
      <alignment horizontal="center" vertical="top" wrapText="1"/>
    </xf>
    <xf numFmtId="0" fontId="9" fillId="0" borderId="15" xfId="0" applyFont="1" applyBorder="1" applyAlignment="1">
      <alignment vertical="top" wrapText="1"/>
    </xf>
    <xf numFmtId="0" fontId="9" fillId="0" borderId="12" xfId="0" applyFont="1" applyBorder="1" applyAlignment="1">
      <alignment vertical="top" wrapText="1"/>
    </xf>
    <xf numFmtId="0" fontId="10" fillId="0" borderId="12" xfId="0" applyFont="1" applyBorder="1" applyAlignment="1">
      <alignment horizontal="center" vertical="top" wrapText="1"/>
    </xf>
    <xf numFmtId="0" fontId="9" fillId="0" borderId="12" xfId="0" applyFont="1" applyBorder="1" applyAlignment="1">
      <alignment horizontal="center" vertical="top" wrapText="1"/>
    </xf>
    <xf numFmtId="0" fontId="10" fillId="7" borderId="56" xfId="0" applyFont="1" applyFill="1" applyBorder="1" applyAlignment="1">
      <alignment vertical="top" wrapText="1"/>
    </xf>
    <xf numFmtId="0" fontId="10" fillId="0" borderId="56" xfId="0" applyFont="1" applyBorder="1" applyAlignment="1">
      <alignment vertical="top" wrapText="1"/>
    </xf>
    <xf numFmtId="0" fontId="9" fillId="0" borderId="56" xfId="0" applyFont="1" applyBorder="1" applyAlignment="1">
      <alignment vertical="top" wrapText="1"/>
    </xf>
    <xf numFmtId="0" fontId="12" fillId="7" borderId="10" xfId="0" applyFont="1" applyFill="1" applyBorder="1" applyAlignment="1">
      <alignment horizontal="center" vertical="top" wrapText="1"/>
    </xf>
    <xf numFmtId="10" fontId="33" fillId="0" borderId="0" xfId="0" applyNumberFormat="1" applyFont="1"/>
    <xf numFmtId="0" fontId="3" fillId="0" borderId="0" xfId="0" applyFont="1" applyAlignment="1">
      <alignment horizontal="right" vertical="top" wrapText="1" indent="1"/>
    </xf>
    <xf numFmtId="0" fontId="9" fillId="10" borderId="1" xfId="0" applyFont="1" applyFill="1" applyBorder="1" applyAlignment="1">
      <alignment horizontal="center" vertical="center" wrapText="1"/>
    </xf>
    <xf numFmtId="165" fontId="11" fillId="0" borderId="1" xfId="1" applyNumberFormat="1" applyFont="1" applyFill="1" applyBorder="1" applyAlignment="1">
      <alignment vertical="top"/>
    </xf>
    <xf numFmtId="43" fontId="34" fillId="0" borderId="30" xfId="1" applyFont="1" applyFill="1" applyBorder="1" applyAlignment="1">
      <alignment vertical="top"/>
    </xf>
    <xf numFmtId="0" fontId="10" fillId="0" borderId="1" xfId="0" applyFont="1" applyBorder="1" applyAlignment="1">
      <alignment vertical="center" wrapText="1"/>
    </xf>
    <xf numFmtId="0" fontId="9" fillId="0" borderId="0" xfId="0" applyFont="1" applyAlignment="1">
      <alignment vertical="center"/>
    </xf>
    <xf numFmtId="0" fontId="9" fillId="0" borderId="4" xfId="0" applyFont="1" applyBorder="1" applyAlignment="1">
      <alignment vertical="top" wrapText="1"/>
    </xf>
    <xf numFmtId="0" fontId="11" fillId="0" borderId="1" xfId="0" applyFont="1" applyBorder="1" applyAlignment="1">
      <alignment vertical="top" wrapText="1"/>
    </xf>
    <xf numFmtId="0" fontId="11" fillId="0" borderId="1" xfId="0" applyFont="1" applyBorder="1" applyAlignment="1">
      <alignment vertical="top"/>
    </xf>
    <xf numFmtId="0" fontId="10" fillId="0" borderId="1" xfId="0" applyFont="1" applyBorder="1" applyAlignment="1">
      <alignment vertical="top" wrapText="1"/>
    </xf>
    <xf numFmtId="0" fontId="11" fillId="0" borderId="1" xfId="0" applyFont="1" applyBorder="1" applyAlignment="1">
      <alignment horizontal="left" vertical="top" wrapText="1" indent="1"/>
    </xf>
    <xf numFmtId="9" fontId="11" fillId="0" borderId="6" xfId="0" applyNumberFormat="1" applyFont="1" applyBorder="1" applyAlignment="1">
      <alignment horizontal="center" vertical="top"/>
    </xf>
    <xf numFmtId="0" fontId="11" fillId="0" borderId="1" xfId="0" applyFont="1" applyBorder="1" applyAlignment="1">
      <alignment horizontal="left" vertical="center" wrapText="1"/>
    </xf>
    <xf numFmtId="0" fontId="11" fillId="0" borderId="1" xfId="0" applyFont="1" applyBorder="1" applyAlignment="1">
      <alignment horizontal="left" vertical="top" wrapText="1"/>
    </xf>
    <xf numFmtId="0" fontId="9" fillId="0" borderId="30" xfId="0" applyFont="1" applyBorder="1" applyAlignment="1">
      <alignment vertical="top" wrapText="1"/>
    </xf>
    <xf numFmtId="0" fontId="11" fillId="0" borderId="30" xfId="0" applyFont="1" applyBorder="1" applyAlignment="1">
      <alignment vertical="top" wrapText="1"/>
    </xf>
    <xf numFmtId="0" fontId="11" fillId="0" borderId="30" xfId="0" applyFont="1" applyBorder="1" applyAlignment="1">
      <alignment vertical="top"/>
    </xf>
    <xf numFmtId="9" fontId="11" fillId="0" borderId="30" xfId="0" applyNumberFormat="1" applyFont="1" applyBorder="1" applyAlignment="1">
      <alignment horizontal="center" vertical="top"/>
    </xf>
    <xf numFmtId="9" fontId="11" fillId="0" borderId="30" xfId="0" applyNumberFormat="1" applyFont="1" applyBorder="1" applyAlignment="1">
      <alignment vertical="top"/>
    </xf>
    <xf numFmtId="9" fontId="11" fillId="0" borderId="1" xfId="0" applyNumberFormat="1" applyFont="1" applyBorder="1" applyAlignment="1">
      <alignment horizontal="center" vertical="top"/>
    </xf>
    <xf numFmtId="0" fontId="9" fillId="0" borderId="1" xfId="0" applyFont="1" applyBorder="1" applyAlignment="1">
      <alignment horizontal="left" vertical="center" wrapText="1"/>
    </xf>
    <xf numFmtId="49" fontId="11" fillId="0" borderId="1" xfId="0" applyNumberFormat="1" applyFont="1" applyBorder="1" applyAlignment="1">
      <alignment vertical="top"/>
    </xf>
    <xf numFmtId="0" fontId="9" fillId="0" borderId="0" xfId="0" applyFont="1" applyAlignment="1">
      <alignment horizontal="center"/>
    </xf>
    <xf numFmtId="10" fontId="9" fillId="0" borderId="0" xfId="0" applyNumberFormat="1" applyFont="1"/>
    <xf numFmtId="0" fontId="10" fillId="0" borderId="0" xfId="0" applyFont="1" applyAlignment="1">
      <alignment horizontal="center" vertical="center"/>
    </xf>
    <xf numFmtId="0" fontId="10" fillId="0" borderId="0" xfId="0" applyFont="1" applyAlignment="1">
      <alignment horizontal="center" vertical="top" wrapText="1"/>
    </xf>
    <xf numFmtId="0" fontId="11" fillId="0" borderId="0" xfId="0" applyFont="1" applyAlignment="1">
      <alignment horizontal="left" vertical="top" wrapText="1"/>
    </xf>
    <xf numFmtId="0" fontId="9" fillId="4" borderId="1" xfId="0" applyFont="1" applyFill="1" applyBorder="1" applyAlignment="1">
      <alignment vertical="center"/>
    </xf>
    <xf numFmtId="0" fontId="10" fillId="4" borderId="1" xfId="0" applyFont="1" applyFill="1" applyBorder="1" applyAlignment="1">
      <alignment horizontal="center" vertical="center" wrapText="1"/>
    </xf>
    <xf numFmtId="0" fontId="10" fillId="4" borderId="1" xfId="0" applyFont="1" applyFill="1" applyBorder="1" applyAlignment="1">
      <alignment vertical="center" wrapText="1"/>
    </xf>
    <xf numFmtId="0" fontId="11" fillId="4" borderId="1" xfId="0" applyFont="1" applyFill="1" applyBorder="1" applyAlignment="1">
      <alignment vertical="center"/>
    </xf>
    <xf numFmtId="0" fontId="10" fillId="4" borderId="1" xfId="0" applyFont="1" applyFill="1" applyBorder="1" applyAlignment="1">
      <alignment horizontal="center" vertical="top" wrapText="1"/>
    </xf>
    <xf numFmtId="1" fontId="9" fillId="3" borderId="0" xfId="0" applyNumberFormat="1" applyFont="1" applyFill="1" applyAlignment="1">
      <alignment vertical="center"/>
    </xf>
    <xf numFmtId="0" fontId="9" fillId="3" borderId="0" xfId="0" applyFont="1" applyFill="1" applyAlignment="1">
      <alignment vertical="center"/>
    </xf>
    <xf numFmtId="10" fontId="33" fillId="3" borderId="0" xfId="0" applyNumberFormat="1" applyFont="1" applyFill="1" applyAlignment="1">
      <alignment vertical="center"/>
    </xf>
    <xf numFmtId="0" fontId="9" fillId="5" borderId="1" xfId="2" applyFont="1" applyFill="1" applyBorder="1" applyAlignment="1">
      <alignment horizontal="left" vertical="top" wrapText="1"/>
    </xf>
    <xf numFmtId="0" fontId="9" fillId="0" borderId="1" xfId="2" applyFont="1" applyBorder="1" applyAlignment="1">
      <alignment vertical="top" wrapText="1"/>
    </xf>
    <xf numFmtId="0" fontId="9" fillId="0" borderId="1" xfId="2" applyFont="1" applyBorder="1" applyAlignment="1">
      <alignment horizontal="left" vertical="top" wrapText="1"/>
    </xf>
    <xf numFmtId="0" fontId="11" fillId="0" borderId="1" xfId="2" applyFont="1" applyBorder="1" applyAlignment="1">
      <alignment horizontal="left" vertical="top" wrapText="1"/>
    </xf>
    <xf numFmtId="0" fontId="9" fillId="0" borderId="18" xfId="2" applyFont="1" applyBorder="1" applyAlignment="1">
      <alignment horizontal="left" vertical="top" wrapText="1"/>
    </xf>
    <xf numFmtId="0" fontId="9" fillId="0" borderId="17" xfId="2" applyFont="1" applyBorder="1" applyAlignment="1">
      <alignment horizontal="left" vertical="top" wrapText="1"/>
    </xf>
    <xf numFmtId="0" fontId="10" fillId="0" borderId="30" xfId="2" applyFont="1" applyBorder="1" applyAlignment="1">
      <alignment horizontal="center" vertical="top" wrapText="1"/>
    </xf>
    <xf numFmtId="0" fontId="11" fillId="5" borderId="1" xfId="2" applyFont="1" applyFill="1" applyBorder="1" applyAlignment="1">
      <alignment horizontal="left" vertical="top" wrapText="1"/>
    </xf>
    <xf numFmtId="0" fontId="10" fillId="0" borderId="2" xfId="2" applyFont="1" applyBorder="1" applyAlignment="1">
      <alignment horizontal="center" vertical="center" wrapText="1"/>
    </xf>
    <xf numFmtId="0" fontId="10" fillId="0" borderId="1" xfId="2" applyFont="1" applyBorder="1" applyAlignment="1">
      <alignment horizontal="center" vertical="center" wrapText="1"/>
    </xf>
    <xf numFmtId="0" fontId="10" fillId="0" borderId="1" xfId="2" applyFont="1" applyBorder="1" applyAlignment="1">
      <alignment horizontal="center" vertical="center"/>
    </xf>
    <xf numFmtId="0" fontId="10" fillId="0" borderId="1" xfId="2" applyFont="1" applyBorder="1" applyAlignment="1">
      <alignment horizontal="center" vertical="top" wrapText="1"/>
    </xf>
    <xf numFmtId="0" fontId="9" fillId="0" borderId="1" xfId="2" applyFont="1" applyBorder="1" applyAlignment="1">
      <alignment horizontal="center" vertical="top"/>
    </xf>
    <xf numFmtId="0" fontId="9" fillId="0" borderId="1" xfId="2" applyFont="1" applyBorder="1" applyAlignment="1">
      <alignment vertical="top"/>
    </xf>
    <xf numFmtId="0" fontId="11" fillId="0" borderId="1" xfId="2" applyFont="1" applyBorder="1" applyAlignment="1">
      <alignment horizontal="center" vertical="top" wrapText="1"/>
    </xf>
    <xf numFmtId="0" fontId="9" fillId="5" borderId="1" xfId="2" applyFont="1" applyFill="1" applyBorder="1" applyAlignment="1">
      <alignment horizontal="center" vertical="top" wrapText="1"/>
    </xf>
    <xf numFmtId="0" fontId="11" fillId="0" borderId="1" xfId="2" applyFont="1" applyBorder="1" applyAlignment="1">
      <alignment horizontal="center" vertical="top"/>
    </xf>
    <xf numFmtId="9" fontId="11" fillId="25" borderId="1" xfId="2" applyNumberFormat="1" applyFont="1" applyFill="1" applyBorder="1" applyAlignment="1">
      <alignment horizontal="center" vertical="top" wrapText="1"/>
    </xf>
    <xf numFmtId="0" fontId="11" fillId="25" borderId="1" xfId="2" applyFont="1" applyFill="1" applyBorder="1" applyAlignment="1">
      <alignment horizontal="center" vertical="top" wrapText="1"/>
    </xf>
    <xf numFmtId="0" fontId="9" fillId="0" borderId="30" xfId="2" applyFont="1" applyBorder="1" applyAlignment="1">
      <alignment horizontal="center" vertical="top"/>
    </xf>
    <xf numFmtId="0" fontId="9" fillId="5" borderId="1" xfId="2" applyFont="1" applyFill="1" applyBorder="1" applyAlignment="1">
      <alignment vertical="top" wrapText="1"/>
    </xf>
    <xf numFmtId="3" fontId="9" fillId="0" borderId="1" xfId="2" applyNumberFormat="1" applyFont="1" applyBorder="1" applyAlignment="1">
      <alignment horizontal="center" vertical="top" wrapText="1"/>
    </xf>
    <xf numFmtId="9" fontId="11" fillId="0" borderId="1" xfId="2" applyNumberFormat="1" applyFont="1" applyBorder="1" applyAlignment="1">
      <alignment horizontal="center" vertical="top"/>
    </xf>
    <xf numFmtId="0" fontId="9" fillId="0" borderId="0" xfId="0" applyFont="1" applyAlignment="1">
      <alignment horizontal="left" vertical="top"/>
    </xf>
    <xf numFmtId="0" fontId="10" fillId="3" borderId="1" xfId="0" applyFont="1" applyFill="1" applyBorder="1" applyAlignment="1">
      <alignment horizontal="center" vertical="center" wrapText="1"/>
    </xf>
    <xf numFmtId="0" fontId="9" fillId="0" borderId="1" xfId="0" applyFont="1" applyBorder="1" applyAlignment="1">
      <alignment horizontal="left" vertical="top"/>
    </xf>
    <xf numFmtId="0" fontId="10" fillId="0" borderId="1" xfId="0" applyFont="1" applyBorder="1" applyAlignment="1">
      <alignment horizontal="left" vertical="top"/>
    </xf>
    <xf numFmtId="3" fontId="11" fillId="0" borderId="1" xfId="0" applyNumberFormat="1" applyFont="1" applyBorder="1" applyAlignment="1">
      <alignment horizontal="left" vertical="top" wrapText="1"/>
    </xf>
    <xf numFmtId="9" fontId="11" fillId="0" borderId="1" xfId="0" applyNumberFormat="1" applyFont="1" applyBorder="1" applyAlignment="1">
      <alignment horizontal="left" vertical="top" wrapText="1"/>
    </xf>
    <xf numFmtId="0" fontId="9" fillId="0" borderId="1" xfId="0" applyFont="1" applyBorder="1" applyAlignment="1">
      <alignment horizontal="left" vertical="top" wrapText="1"/>
    </xf>
    <xf numFmtId="0" fontId="11" fillId="0" borderId="35" xfId="0" applyFont="1" applyBorder="1" applyAlignment="1">
      <alignment horizontal="left" vertical="top" wrapText="1"/>
    </xf>
    <xf numFmtId="0" fontId="10" fillId="0" borderId="0" xfId="0" applyFont="1" applyAlignment="1">
      <alignment horizontal="center" vertical="center" wrapText="1"/>
    </xf>
    <xf numFmtId="0" fontId="10" fillId="4" borderId="1" xfId="0" applyFont="1" applyFill="1" applyBorder="1" applyAlignment="1">
      <alignment horizontal="left" vertical="top"/>
    </xf>
    <xf numFmtId="0" fontId="31" fillId="0" borderId="0" xfId="0" applyFont="1" applyAlignment="1">
      <alignment horizontal="center" vertical="center"/>
    </xf>
    <xf numFmtId="0" fontId="38" fillId="0" borderId="0" xfId="0" applyFont="1" applyAlignment="1">
      <alignment horizontal="left" vertical="top"/>
    </xf>
    <xf numFmtId="0" fontId="9" fillId="0" borderId="4" xfId="0" applyFont="1" applyBorder="1" applyAlignment="1">
      <alignment horizontal="left" vertical="top" wrapText="1"/>
    </xf>
    <xf numFmtId="0" fontId="9" fillId="4" borderId="1" xfId="0" applyFont="1" applyFill="1" applyBorder="1" applyAlignment="1">
      <alignment vertical="top" wrapText="1"/>
    </xf>
    <xf numFmtId="0" fontId="9" fillId="4" borderId="1" xfId="0" applyFont="1" applyFill="1" applyBorder="1" applyAlignment="1">
      <alignment horizontal="left" vertical="top" wrapText="1"/>
    </xf>
    <xf numFmtId="0" fontId="9" fillId="4" borderId="35" xfId="0" applyFont="1" applyFill="1" applyBorder="1" applyAlignment="1">
      <alignment horizontal="center" vertical="top" wrapText="1"/>
    </xf>
    <xf numFmtId="0" fontId="11" fillId="4" borderId="1" xfId="0" applyFont="1" applyFill="1" applyBorder="1" applyAlignment="1">
      <alignment horizontal="left" vertical="top" wrapText="1"/>
    </xf>
    <xf numFmtId="0" fontId="9" fillId="0" borderId="6" xfId="0" applyFont="1" applyBorder="1" applyAlignment="1">
      <alignment horizontal="center" vertical="top" wrapText="1"/>
    </xf>
    <xf numFmtId="0" fontId="9" fillId="0" borderId="6" xfId="0" applyFont="1" applyBorder="1" applyAlignment="1">
      <alignment horizontal="left" vertical="top" wrapText="1"/>
    </xf>
    <xf numFmtId="0" fontId="11" fillId="0" borderId="6" xfId="0" applyFont="1" applyBorder="1" applyAlignment="1">
      <alignment horizontal="left" vertical="top" wrapText="1"/>
    </xf>
    <xf numFmtId="0" fontId="9" fillId="0" borderId="1" xfId="0" applyFont="1" applyBorder="1" applyAlignment="1">
      <alignment horizontal="center" vertical="top" wrapText="1" readingOrder="1"/>
    </xf>
    <xf numFmtId="9" fontId="9" fillId="11" borderId="1" xfId="0" applyNumberFormat="1" applyFont="1" applyFill="1" applyBorder="1" applyAlignment="1">
      <alignment horizontal="center" vertical="top" wrapText="1" readingOrder="1"/>
    </xf>
    <xf numFmtId="0" fontId="11" fillId="0" borderId="39" xfId="0" applyFont="1" applyBorder="1" applyAlignment="1">
      <alignment horizontal="center" vertical="top" wrapText="1"/>
    </xf>
    <xf numFmtId="0" fontId="11" fillId="0" borderId="39" xfId="0" applyFont="1" applyBorder="1" applyAlignment="1">
      <alignment horizontal="left" vertical="top" wrapText="1"/>
    </xf>
    <xf numFmtId="0" fontId="9" fillId="0" borderId="39" xfId="0" applyFont="1" applyBorder="1" applyAlignment="1">
      <alignment horizontal="left" vertical="top" wrapText="1"/>
    </xf>
    <xf numFmtId="0" fontId="9" fillId="0" borderId="40" xfId="0" applyFont="1" applyBorder="1" applyAlignment="1">
      <alignment horizontal="left" vertical="top" wrapText="1"/>
    </xf>
    <xf numFmtId="0" fontId="9" fillId="0" borderId="6" xfId="0" applyFont="1" applyBorder="1" applyAlignment="1">
      <alignment vertical="top" wrapText="1"/>
    </xf>
    <xf numFmtId="0" fontId="11" fillId="0" borderId="6" xfId="0" applyFont="1" applyBorder="1" applyAlignment="1">
      <alignment horizontal="center" vertical="top" wrapText="1"/>
    </xf>
    <xf numFmtId="166" fontId="11" fillId="0" borderId="6" xfId="1" applyNumberFormat="1" applyFont="1" applyBorder="1" applyAlignment="1">
      <alignment horizontal="center" vertical="top" wrapText="1"/>
    </xf>
    <xf numFmtId="0" fontId="38" fillId="0" borderId="6" xfId="0" applyFont="1" applyBorder="1" applyAlignment="1">
      <alignment horizontal="center" vertical="top" wrapText="1"/>
    </xf>
    <xf numFmtId="0" fontId="34" fillId="0" borderId="6" xfId="0" applyFont="1" applyBorder="1" applyAlignment="1">
      <alignment horizontal="center" vertical="top" wrapText="1"/>
    </xf>
    <xf numFmtId="0" fontId="9" fillId="0" borderId="6" xfId="0" applyFont="1" applyBorder="1" applyAlignment="1">
      <alignment horizontal="center" vertical="top" wrapText="1" readingOrder="1"/>
    </xf>
    <xf numFmtId="9" fontId="9" fillId="11" borderId="6" xfId="0" applyNumberFormat="1" applyFont="1" applyFill="1" applyBorder="1" applyAlignment="1">
      <alignment horizontal="center" vertical="top" wrapText="1" readingOrder="1"/>
    </xf>
    <xf numFmtId="0" fontId="11" fillId="0" borderId="6" xfId="0" quotePrefix="1" applyFont="1" applyBorder="1" applyAlignment="1">
      <alignment horizontal="center" vertical="top" wrapText="1"/>
    </xf>
    <xf numFmtId="0" fontId="34" fillId="0" borderId="40" xfId="0" applyFont="1" applyBorder="1" applyAlignment="1">
      <alignment horizontal="left" vertical="top" wrapText="1"/>
    </xf>
    <xf numFmtId="0" fontId="11" fillId="0" borderId="6" xfId="0" quotePrefix="1" applyFont="1" applyBorder="1" applyAlignment="1">
      <alignment horizontal="left" vertical="top" wrapText="1"/>
    </xf>
    <xf numFmtId="0" fontId="34" fillId="0" borderId="6" xfId="0" applyFont="1" applyBorder="1" applyAlignment="1">
      <alignment horizontal="left" vertical="top" wrapText="1"/>
    </xf>
    <xf numFmtId="0" fontId="34" fillId="0" borderId="39" xfId="0" applyFont="1" applyBorder="1" applyAlignment="1">
      <alignment horizontal="center" vertical="top" wrapText="1"/>
    </xf>
    <xf numFmtId="0" fontId="34" fillId="0" borderId="39" xfId="0" applyFont="1" applyBorder="1" applyAlignment="1">
      <alignment horizontal="left" vertical="top" wrapText="1"/>
    </xf>
    <xf numFmtId="166" fontId="34" fillId="0" borderId="6" xfId="1" applyNumberFormat="1" applyFont="1" applyBorder="1" applyAlignment="1">
      <alignment horizontal="center" vertical="top" wrapText="1"/>
    </xf>
    <xf numFmtId="9" fontId="34" fillId="11" borderId="6" xfId="0" applyNumberFormat="1" applyFont="1" applyFill="1" applyBorder="1" applyAlignment="1">
      <alignment horizontal="center" vertical="top" wrapText="1" readingOrder="1"/>
    </xf>
    <xf numFmtId="0" fontId="34" fillId="0" borderId="6" xfId="0" quotePrefix="1" applyFont="1" applyBorder="1" applyAlignment="1">
      <alignment horizontal="left" vertical="top" wrapText="1"/>
    </xf>
    <xf numFmtId="0" fontId="34" fillId="0" borderId="6" xfId="0" applyFont="1" applyBorder="1" applyAlignment="1">
      <alignment vertical="top" wrapText="1"/>
    </xf>
    <xf numFmtId="0" fontId="34" fillId="0" borderId="6" xfId="0" applyFont="1" applyBorder="1" applyAlignment="1">
      <alignment horizontal="center" vertical="top" wrapText="1" readingOrder="1"/>
    </xf>
    <xf numFmtId="0" fontId="34" fillId="0" borderId="34" xfId="0" applyFont="1" applyBorder="1" applyAlignment="1">
      <alignment horizontal="center" vertical="top" wrapText="1"/>
    </xf>
    <xf numFmtId="0" fontId="9" fillId="0" borderId="34" xfId="0" applyFont="1" applyBorder="1" applyAlignment="1">
      <alignment vertical="top"/>
    </xf>
    <xf numFmtId="0" fontId="11" fillId="0" borderId="40" xfId="0" applyFont="1" applyBorder="1" applyAlignment="1">
      <alignment horizontal="left" vertical="top" wrapText="1"/>
    </xf>
    <xf numFmtId="10" fontId="9" fillId="0" borderId="0" xfId="0" applyNumberFormat="1" applyFont="1" applyAlignment="1">
      <alignment vertical="top" wrapText="1"/>
    </xf>
    <xf numFmtId="0" fontId="12" fillId="3" borderId="1" xfId="0" applyFont="1" applyFill="1" applyBorder="1" applyAlignment="1">
      <alignment horizontal="center" vertical="top" wrapText="1"/>
    </xf>
    <xf numFmtId="0" fontId="0" fillId="3" borderId="1" xfId="0" applyFill="1" applyBorder="1" applyAlignment="1">
      <alignment horizontal="center"/>
    </xf>
    <xf numFmtId="0" fontId="9" fillId="3" borderId="1" xfId="0" applyFont="1" applyFill="1" applyBorder="1" applyAlignment="1">
      <alignment horizontal="center" vertical="top" wrapText="1"/>
    </xf>
    <xf numFmtId="0" fontId="10" fillId="3" borderId="1" xfId="0" applyFont="1" applyFill="1" applyBorder="1" applyAlignment="1">
      <alignment horizontal="center" vertical="top" wrapText="1"/>
    </xf>
    <xf numFmtId="0" fontId="9" fillId="3" borderId="1" xfId="0" applyFont="1" applyFill="1" applyBorder="1" applyAlignment="1">
      <alignment horizontal="center" vertical="center"/>
    </xf>
    <xf numFmtId="0" fontId="9" fillId="3" borderId="1" xfId="0" applyFont="1" applyFill="1" applyBorder="1" applyAlignment="1">
      <alignment horizontal="center" vertical="top"/>
    </xf>
    <xf numFmtId="2" fontId="34" fillId="3" borderId="1" xfId="0" applyNumberFormat="1" applyFont="1" applyFill="1" applyBorder="1" applyAlignment="1">
      <alignment horizontal="center" vertical="top" wrapText="1"/>
    </xf>
    <xf numFmtId="2" fontId="11" fillId="3" borderId="1" xfId="0" applyNumberFormat="1" applyFont="1" applyFill="1" applyBorder="1" applyAlignment="1">
      <alignment horizontal="center" vertical="top" wrapText="1"/>
    </xf>
    <xf numFmtId="0" fontId="10" fillId="3" borderId="1" xfId="0" applyFont="1" applyFill="1" applyBorder="1" applyAlignment="1">
      <alignment vertical="center" wrapText="1"/>
    </xf>
    <xf numFmtId="0" fontId="11" fillId="3" borderId="1" xfId="0" applyFont="1" applyFill="1" applyBorder="1" applyAlignment="1">
      <alignment horizontal="center" vertical="top" wrapText="1"/>
    </xf>
    <xf numFmtId="0" fontId="11" fillId="3" borderId="1" xfId="2" applyFont="1" applyFill="1" applyBorder="1" applyAlignment="1">
      <alignment horizontal="center" vertical="top" wrapText="1"/>
    </xf>
    <xf numFmtId="0" fontId="10" fillId="3" borderId="1" xfId="2" applyFont="1" applyFill="1" applyBorder="1" applyAlignment="1">
      <alignment horizontal="center" vertical="top" wrapText="1"/>
    </xf>
    <xf numFmtId="0" fontId="9" fillId="3" borderId="1" xfId="0" applyFont="1" applyFill="1" applyBorder="1" applyAlignment="1">
      <alignment vertical="top" wrapText="1"/>
    </xf>
    <xf numFmtId="0" fontId="9" fillId="0" borderId="34" xfId="0" applyFont="1" applyBorder="1" applyAlignment="1">
      <alignment horizontal="center" vertical="top" wrapText="1"/>
    </xf>
    <xf numFmtId="0" fontId="33" fillId="0" borderId="10" xfId="0" applyFont="1" applyBorder="1" applyAlignment="1">
      <alignment horizontal="center" vertical="top" wrapText="1"/>
    </xf>
    <xf numFmtId="0" fontId="38" fillId="0" borderId="12" xfId="0" applyFont="1" applyBorder="1" applyAlignment="1">
      <alignment vertical="top" wrapText="1"/>
    </xf>
    <xf numFmtId="0" fontId="33" fillId="0" borderId="12" xfId="0" applyFont="1" applyBorder="1" applyAlignment="1">
      <alignment horizontal="center" vertical="top" wrapText="1"/>
    </xf>
    <xf numFmtId="0" fontId="38" fillId="0" borderId="12" xfId="0" applyFont="1" applyBorder="1" applyAlignment="1">
      <alignment horizontal="center" vertical="top" wrapText="1"/>
    </xf>
    <xf numFmtId="0" fontId="33" fillId="0" borderId="56" xfId="0" applyFont="1" applyBorder="1" applyAlignment="1">
      <alignment vertical="top" wrapText="1"/>
    </xf>
    <xf numFmtId="0" fontId="33" fillId="3" borderId="1" xfId="0" applyFont="1" applyFill="1" applyBorder="1" applyAlignment="1">
      <alignment horizontal="center" vertical="top" wrapText="1"/>
    </xf>
    <xf numFmtId="0" fontId="9" fillId="3" borderId="4" xfId="0" applyFont="1" applyFill="1" applyBorder="1" applyAlignment="1">
      <alignment horizontal="left" vertical="center"/>
    </xf>
    <xf numFmtId="0" fontId="11" fillId="0" borderId="1" xfId="0" applyFont="1" applyBorder="1" applyAlignment="1">
      <alignment horizontal="center" vertical="center"/>
    </xf>
    <xf numFmtId="0" fontId="9" fillId="3" borderId="4" xfId="0" applyFont="1" applyFill="1" applyBorder="1" applyAlignment="1">
      <alignment horizontal="left" vertical="center" wrapText="1"/>
    </xf>
    <xf numFmtId="0" fontId="9" fillId="5" borderId="1" xfId="0" applyFont="1" applyFill="1" applyBorder="1" applyAlignment="1">
      <alignment horizontal="center" vertical="top"/>
    </xf>
    <xf numFmtId="0" fontId="11" fillId="5" borderId="1" xfId="0" applyFont="1" applyFill="1" applyBorder="1" applyAlignment="1">
      <alignment horizontal="center" vertical="top" wrapText="1"/>
    </xf>
    <xf numFmtId="0" fontId="9" fillId="5" borderId="1" xfId="0" applyFont="1" applyFill="1" applyBorder="1" applyAlignment="1">
      <alignment horizontal="left" vertical="top" wrapText="1"/>
    </xf>
    <xf numFmtId="0" fontId="9" fillId="5" borderId="1" xfId="0" applyFont="1" applyFill="1" applyBorder="1" applyAlignment="1">
      <alignment horizontal="left" vertical="top"/>
    </xf>
    <xf numFmtId="3" fontId="9" fillId="5" borderId="1" xfId="0" applyNumberFormat="1" applyFont="1" applyFill="1" applyBorder="1" applyAlignment="1">
      <alignment horizontal="center" vertical="top"/>
    </xf>
    <xf numFmtId="9" fontId="11" fillId="5" borderId="1" xfId="0" applyNumberFormat="1" applyFont="1" applyFill="1" applyBorder="1" applyAlignment="1">
      <alignment horizontal="center" vertical="top"/>
    </xf>
    <xf numFmtId="9" fontId="11" fillId="5" borderId="6" xfId="0" applyNumberFormat="1" applyFont="1" applyFill="1" applyBorder="1" applyAlignment="1">
      <alignment horizontal="center" vertical="top"/>
    </xf>
    <xf numFmtId="0" fontId="11" fillId="5" borderId="1" xfId="0" applyFont="1" applyFill="1" applyBorder="1" applyAlignment="1">
      <alignment vertical="top" wrapText="1"/>
    </xf>
    <xf numFmtId="0" fontId="11" fillId="5" borderId="6" xfId="0" applyFont="1" applyFill="1" applyBorder="1" applyAlignment="1">
      <alignment vertical="top" wrapText="1"/>
    </xf>
    <xf numFmtId="0" fontId="9" fillId="5" borderId="27" xfId="0" applyFont="1" applyFill="1" applyBorder="1" applyAlignment="1">
      <alignment vertical="top" wrapText="1"/>
    </xf>
    <xf numFmtId="0" fontId="0" fillId="0" borderId="0" xfId="0" applyAlignment="1">
      <alignment vertical="top"/>
    </xf>
    <xf numFmtId="0" fontId="11" fillId="5" borderId="30" xfId="0" applyFont="1" applyFill="1" applyBorder="1" applyAlignment="1">
      <alignment horizontal="center" vertical="top" wrapText="1"/>
    </xf>
    <xf numFmtId="3" fontId="9" fillId="5" borderId="30" xfId="0" applyNumberFormat="1" applyFont="1" applyFill="1" applyBorder="1" applyAlignment="1">
      <alignment horizontal="center" vertical="top"/>
    </xf>
    <xf numFmtId="0" fontId="11" fillId="5" borderId="30" xfId="0" applyFont="1" applyFill="1" applyBorder="1" applyAlignment="1">
      <alignment horizontal="center" vertical="top"/>
    </xf>
    <xf numFmtId="9" fontId="11" fillId="5" borderId="30" xfId="0" applyNumberFormat="1" applyFont="1" applyFill="1" applyBorder="1" applyAlignment="1">
      <alignment horizontal="center" vertical="top"/>
    </xf>
    <xf numFmtId="49" fontId="11" fillId="5" borderId="1" xfId="0" applyNumberFormat="1" applyFont="1" applyFill="1" applyBorder="1" applyAlignment="1">
      <alignment vertical="top" wrapText="1"/>
    </xf>
    <xf numFmtId="0" fontId="11" fillId="5" borderId="30" xfId="0" applyFont="1" applyFill="1" applyBorder="1" applyAlignment="1">
      <alignment vertical="top" wrapText="1"/>
    </xf>
    <xf numFmtId="0" fontId="9" fillId="5" borderId="17" xfId="0" applyFont="1" applyFill="1" applyBorder="1" applyAlignment="1">
      <alignment vertical="top" wrapText="1"/>
    </xf>
    <xf numFmtId="0" fontId="0" fillId="22" borderId="0" xfId="0" applyFill="1" applyAlignment="1">
      <alignment vertical="top"/>
    </xf>
    <xf numFmtId="0" fontId="11" fillId="5" borderId="1" xfId="0" applyFont="1" applyFill="1" applyBorder="1" applyAlignment="1">
      <alignment horizontal="center" vertical="top"/>
    </xf>
    <xf numFmtId="3" fontId="11" fillId="5" borderId="30" xfId="0" applyNumberFormat="1" applyFont="1" applyFill="1" applyBorder="1" applyAlignment="1">
      <alignment horizontal="center" vertical="top"/>
    </xf>
    <xf numFmtId="0" fontId="0" fillId="23" borderId="0" xfId="0" applyFill="1" applyAlignment="1">
      <alignment vertical="top"/>
    </xf>
    <xf numFmtId="9" fontId="44" fillId="5" borderId="30" xfId="7" applyNumberFormat="1" applyFont="1" applyFill="1" applyBorder="1" applyAlignment="1">
      <alignment horizontal="center" vertical="top"/>
    </xf>
    <xf numFmtId="0" fontId="11" fillId="5" borderId="0" xfId="0" applyFont="1" applyFill="1" applyAlignment="1">
      <alignment vertical="top" wrapText="1"/>
    </xf>
    <xf numFmtId="0" fontId="0" fillId="5" borderId="0" xfId="0" applyFill="1" applyAlignment="1">
      <alignment vertical="top"/>
    </xf>
    <xf numFmtId="3" fontId="11" fillId="5" borderId="1" xfId="0" applyNumberFormat="1" applyFont="1" applyFill="1" applyBorder="1" applyAlignment="1">
      <alignment horizontal="center" vertical="top"/>
    </xf>
    <xf numFmtId="0" fontId="11" fillId="5" borderId="45" xfId="0" applyFont="1" applyFill="1" applyBorder="1" applyAlignment="1">
      <alignment vertical="top" wrapText="1"/>
    </xf>
    <xf numFmtId="0" fontId="11" fillId="5" borderId="1" xfId="0" applyFont="1" applyFill="1" applyBorder="1" applyAlignment="1">
      <alignment vertical="top"/>
    </xf>
    <xf numFmtId="0" fontId="0" fillId="24" borderId="0" xfId="0" applyFill="1" applyAlignment="1">
      <alignment vertical="top"/>
    </xf>
    <xf numFmtId="0" fontId="11" fillId="5" borderId="35" xfId="0" applyFont="1" applyFill="1" applyBorder="1" applyAlignment="1">
      <alignment vertical="top" wrapText="1"/>
    </xf>
    <xf numFmtId="0" fontId="31" fillId="0" borderId="0" xfId="0" applyFont="1"/>
    <xf numFmtId="0" fontId="31" fillId="0" borderId="1" xfId="0" applyFont="1" applyBorder="1" applyAlignment="1">
      <alignment vertical="top"/>
    </xf>
    <xf numFmtId="0" fontId="32" fillId="3" borderId="1" xfId="0" applyFont="1" applyFill="1" applyBorder="1" applyAlignment="1">
      <alignment horizontal="center" vertical="center" wrapText="1"/>
    </xf>
    <xf numFmtId="0" fontId="31" fillId="0" borderId="1" xfId="0" applyFont="1" applyBorder="1" applyAlignment="1">
      <alignment horizontal="left" vertical="top"/>
    </xf>
    <xf numFmtId="0" fontId="9" fillId="3" borderId="1" xfId="0" applyFont="1" applyFill="1" applyBorder="1"/>
    <xf numFmtId="0" fontId="9" fillId="3" borderId="1" xfId="0" applyFont="1" applyFill="1" applyBorder="1" applyAlignment="1">
      <alignment vertical="top"/>
    </xf>
    <xf numFmtId="0" fontId="12" fillId="3" borderId="35" xfId="0" applyFont="1" applyFill="1" applyBorder="1" applyAlignment="1">
      <alignment vertical="top" wrapText="1"/>
    </xf>
    <xf numFmtId="0" fontId="42" fillId="0" borderId="0" xfId="0" applyFont="1"/>
    <xf numFmtId="0" fontId="42" fillId="0" borderId="0" xfId="0" applyFont="1" applyAlignment="1">
      <alignment wrapText="1"/>
    </xf>
    <xf numFmtId="0" fontId="10" fillId="3" borderId="0" xfId="0" applyFont="1" applyFill="1"/>
    <xf numFmtId="0" fontId="37" fillId="3" borderId="1" xfId="0" applyFont="1" applyFill="1" applyBorder="1" applyAlignment="1">
      <alignment vertical="top"/>
    </xf>
    <xf numFmtId="0" fontId="31" fillId="3" borderId="1" xfId="0" applyFont="1" applyFill="1" applyBorder="1" applyAlignment="1">
      <alignment vertical="top"/>
    </xf>
    <xf numFmtId="0" fontId="31" fillId="0" borderId="1" xfId="0" applyFont="1" applyBorder="1" applyAlignment="1">
      <alignment horizontal="center" vertical="top"/>
    </xf>
    <xf numFmtId="0" fontId="31" fillId="3" borderId="1" xfId="0" applyFont="1" applyFill="1" applyBorder="1" applyAlignment="1">
      <alignment horizontal="left" vertical="top"/>
    </xf>
    <xf numFmtId="0" fontId="31" fillId="4" borderId="1" xfId="0" applyFont="1" applyFill="1" applyBorder="1" applyAlignment="1">
      <alignment vertical="top"/>
    </xf>
    <xf numFmtId="0" fontId="32" fillId="0" borderId="1" xfId="0" applyFont="1" applyBorder="1" applyAlignment="1">
      <alignment horizontal="center" vertical="top" wrapText="1"/>
    </xf>
    <xf numFmtId="164" fontId="32" fillId="0" borderId="1" xfId="6" applyFont="1" applyBorder="1" applyAlignment="1">
      <alignment horizontal="center" vertical="top" wrapText="1"/>
    </xf>
    <xf numFmtId="0" fontId="45" fillId="0" borderId="17" xfId="0" applyFont="1" applyBorder="1" applyAlignment="1">
      <alignment horizontal="center" vertical="top"/>
    </xf>
    <xf numFmtId="0" fontId="32" fillId="0" borderId="1" xfId="0" applyFont="1" applyBorder="1" applyAlignment="1">
      <alignment horizontal="center" vertical="top"/>
    </xf>
    <xf numFmtId="0" fontId="32" fillId="0" borderId="31" xfId="0" applyFont="1" applyBorder="1" applyAlignment="1">
      <alignment horizontal="center" vertical="top" wrapText="1"/>
    </xf>
    <xf numFmtId="0" fontId="32" fillId="3" borderId="1" xfId="0" applyFont="1" applyFill="1" applyBorder="1" applyAlignment="1">
      <alignment horizontal="center" vertical="top" wrapText="1"/>
    </xf>
    <xf numFmtId="0" fontId="45" fillId="4" borderId="1" xfId="0" applyFont="1" applyFill="1" applyBorder="1" applyAlignment="1">
      <alignment horizontal="left" vertical="top" wrapText="1"/>
    </xf>
    <xf numFmtId="0" fontId="45" fillId="0" borderId="18" xfId="0" applyFont="1" applyBorder="1" applyAlignment="1">
      <alignment horizontal="center" vertical="top"/>
    </xf>
    <xf numFmtId="164" fontId="45" fillId="0" borderId="17" xfId="6" applyFont="1" applyBorder="1" applyAlignment="1">
      <alignment horizontal="center" vertical="top"/>
    </xf>
    <xf numFmtId="9" fontId="45" fillId="0" borderId="17" xfId="0" applyNumberFormat="1" applyFont="1" applyBorder="1" applyAlignment="1">
      <alignment horizontal="center" vertical="top"/>
    </xf>
    <xf numFmtId="0" fontId="45" fillId="0" borderId="29" xfId="0" applyFont="1" applyBorder="1" applyAlignment="1">
      <alignment horizontal="left" vertical="top" wrapText="1"/>
    </xf>
    <xf numFmtId="0" fontId="45" fillId="0" borderId="1" xfId="0" applyFont="1" applyBorder="1" applyAlignment="1">
      <alignment horizontal="left" vertical="top" wrapText="1"/>
    </xf>
    <xf numFmtId="0" fontId="32" fillId="0" borderId="31" xfId="0" applyFont="1" applyBorder="1" applyAlignment="1">
      <alignment horizontal="center" vertical="top"/>
    </xf>
    <xf numFmtId="0" fontId="32" fillId="3" borderId="1" xfId="0" applyFont="1" applyFill="1" applyBorder="1" applyAlignment="1">
      <alignment horizontal="center" vertical="top"/>
    </xf>
    <xf numFmtId="0" fontId="45" fillId="0" borderId="18" xfId="0" applyFont="1" applyBorder="1" applyAlignment="1">
      <alignment horizontal="left" vertical="top" wrapText="1"/>
    </xf>
    <xf numFmtId="0" fontId="46" fillId="3" borderId="1" xfId="0" applyFont="1" applyFill="1" applyBorder="1" applyAlignment="1">
      <alignment horizontal="center" vertical="top" readingOrder="1"/>
    </xf>
    <xf numFmtId="0" fontId="45" fillId="0" borderId="1" xfId="0" applyFont="1" applyBorder="1" applyAlignment="1">
      <alignment horizontal="left" vertical="top"/>
    </xf>
    <xf numFmtId="9" fontId="45" fillId="0" borderId="0" xfId="0" applyNumberFormat="1" applyFont="1" applyAlignment="1">
      <alignment horizontal="center" vertical="top"/>
    </xf>
    <xf numFmtId="0" fontId="45" fillId="0" borderId="0" xfId="0" applyFont="1" applyAlignment="1">
      <alignment horizontal="left" vertical="top"/>
    </xf>
    <xf numFmtId="0" fontId="46" fillId="3" borderId="30" xfId="0" applyFont="1" applyFill="1" applyBorder="1" applyAlignment="1">
      <alignment horizontal="center" vertical="top" readingOrder="1"/>
    </xf>
    <xf numFmtId="0" fontId="31" fillId="2" borderId="1" xfId="0" applyFont="1" applyFill="1" applyBorder="1" applyAlignment="1">
      <alignment horizontal="center" vertical="top"/>
    </xf>
    <xf numFmtId="0" fontId="45" fillId="2" borderId="31" xfId="0" applyFont="1" applyFill="1" applyBorder="1" applyAlignment="1">
      <alignment horizontal="left" vertical="top" wrapText="1"/>
    </xf>
    <xf numFmtId="0" fontId="31" fillId="2" borderId="1" xfId="0" applyFont="1" applyFill="1" applyBorder="1" applyAlignment="1">
      <alignment horizontal="left" vertical="top" wrapText="1"/>
    </xf>
    <xf numFmtId="0" fontId="37" fillId="2" borderId="2" xfId="0" applyFont="1" applyFill="1" applyBorder="1" applyAlignment="1">
      <alignment horizontal="left" vertical="top" wrapText="1"/>
    </xf>
    <xf numFmtId="164" fontId="45" fillId="2" borderId="1" xfId="6" applyFont="1" applyFill="1" applyBorder="1" applyAlignment="1">
      <alignment horizontal="center" vertical="top"/>
    </xf>
    <xf numFmtId="0" fontId="37" fillId="2" borderId="1" xfId="0" applyFont="1" applyFill="1" applyBorder="1" applyAlignment="1">
      <alignment horizontal="left" vertical="top"/>
    </xf>
    <xf numFmtId="9" fontId="37" fillId="2" borderId="1" xfId="0" applyNumberFormat="1" applyFont="1" applyFill="1" applyBorder="1" applyAlignment="1">
      <alignment horizontal="center" vertical="top"/>
    </xf>
    <xf numFmtId="9" fontId="45" fillId="2" borderId="6" xfId="0" applyNumberFormat="1" applyFont="1" applyFill="1" applyBorder="1" applyAlignment="1">
      <alignment horizontal="center" vertical="top"/>
    </xf>
    <xf numFmtId="0" fontId="37" fillId="2" borderId="1" xfId="0" applyFont="1" applyFill="1" applyBorder="1" applyAlignment="1">
      <alignment vertical="top" wrapText="1"/>
    </xf>
    <xf numFmtId="0" fontId="37" fillId="2" borderId="1" xfId="0" applyFont="1" applyFill="1" applyBorder="1" applyAlignment="1">
      <alignment vertical="top"/>
    </xf>
    <xf numFmtId="0" fontId="37" fillId="2" borderId="27" xfId="0" applyFont="1" applyFill="1" applyBorder="1" applyAlignment="1">
      <alignment vertical="top"/>
    </xf>
    <xf numFmtId="0" fontId="37" fillId="2" borderId="6" xfId="0" applyFont="1" applyFill="1" applyBorder="1" applyAlignment="1">
      <alignment vertical="top"/>
    </xf>
    <xf numFmtId="0" fontId="46" fillId="2" borderId="38" xfId="0" applyFont="1" applyFill="1" applyBorder="1" applyAlignment="1">
      <alignment horizontal="left" vertical="top" readingOrder="1"/>
    </xf>
    <xf numFmtId="0" fontId="45" fillId="2" borderId="1" xfId="0" applyFont="1" applyFill="1" applyBorder="1" applyAlignment="1">
      <alignment horizontal="left" vertical="top"/>
    </xf>
    <xf numFmtId="9" fontId="45" fillId="2" borderId="1" xfId="0" applyNumberFormat="1" applyFont="1" applyFill="1" applyBorder="1" applyAlignment="1">
      <alignment horizontal="center" vertical="top"/>
    </xf>
    <xf numFmtId="0" fontId="37" fillId="2" borderId="17" xfId="0" applyFont="1" applyFill="1" applyBorder="1" applyAlignment="1">
      <alignment vertical="top"/>
    </xf>
    <xf numFmtId="0" fontId="37" fillId="2" borderId="31" xfId="0" applyFont="1" applyFill="1" applyBorder="1" applyAlignment="1">
      <alignment vertical="top"/>
    </xf>
    <xf numFmtId="0" fontId="0" fillId="2" borderId="1" xfId="0" applyFill="1" applyBorder="1"/>
    <xf numFmtId="0" fontId="31" fillId="2" borderId="6" xfId="0" applyFont="1" applyFill="1" applyBorder="1" applyAlignment="1">
      <alignment horizontal="center" vertical="top"/>
    </xf>
    <xf numFmtId="0" fontId="45" fillId="2" borderId="38" xfId="0" applyFont="1" applyFill="1" applyBorder="1" applyAlignment="1">
      <alignment horizontal="left" vertical="top"/>
    </xf>
    <xf numFmtId="0" fontId="31" fillId="2" borderId="6" xfId="0" applyFont="1" applyFill="1" applyBorder="1" applyAlignment="1">
      <alignment horizontal="left" vertical="top" wrapText="1"/>
    </xf>
    <xf numFmtId="0" fontId="37" fillId="2" borderId="8" xfId="0" applyFont="1" applyFill="1" applyBorder="1" applyAlignment="1">
      <alignment horizontal="left" vertical="top" wrapText="1"/>
    </xf>
    <xf numFmtId="164" fontId="45" fillId="2" borderId="6" xfId="6" applyFont="1" applyFill="1" applyBorder="1" applyAlignment="1">
      <alignment horizontal="center" vertical="top"/>
    </xf>
    <xf numFmtId="0" fontId="37" fillId="2" borderId="6" xfId="0" applyFont="1" applyFill="1" applyBorder="1" applyAlignment="1">
      <alignment horizontal="left" vertical="top"/>
    </xf>
    <xf numFmtId="9" fontId="37" fillId="2" borderId="6" xfId="0" applyNumberFormat="1" applyFont="1" applyFill="1" applyBorder="1" applyAlignment="1">
      <alignment horizontal="center" vertical="top"/>
    </xf>
    <xf numFmtId="9" fontId="37" fillId="2" borderId="0" xfId="0" applyNumberFormat="1" applyFont="1" applyFill="1" applyAlignment="1">
      <alignment horizontal="center" vertical="top"/>
    </xf>
    <xf numFmtId="0" fontId="45" fillId="2" borderId="1" xfId="0" applyFont="1" applyFill="1" applyBorder="1" applyAlignment="1">
      <alignment vertical="top" wrapText="1"/>
    </xf>
    <xf numFmtId="0" fontId="45" fillId="2" borderId="31" xfId="0" applyFont="1" applyFill="1" applyBorder="1" applyAlignment="1">
      <alignment horizontal="left" vertical="top"/>
    </xf>
    <xf numFmtId="0" fontId="37" fillId="2" borderId="8" xfId="0" applyFont="1" applyFill="1" applyBorder="1" applyAlignment="1">
      <alignment horizontal="left" vertical="top"/>
    </xf>
    <xf numFmtId="164" fontId="45" fillId="2" borderId="27" xfId="6" applyFont="1" applyFill="1" applyBorder="1" applyAlignment="1">
      <alignment horizontal="center" vertical="top"/>
    </xf>
    <xf numFmtId="0" fontId="31" fillId="0" borderId="1" xfId="0" applyFont="1" applyBorder="1" applyAlignment="1">
      <alignment horizontal="center" vertical="center" wrapText="1"/>
    </xf>
    <xf numFmtId="0" fontId="32" fillId="0" borderId="2" xfId="0" applyFont="1" applyBorder="1" applyAlignment="1">
      <alignment horizontal="center" vertical="center" wrapText="1"/>
    </xf>
    <xf numFmtId="0" fontId="32" fillId="0" borderId="3" xfId="0" applyFont="1" applyBorder="1" applyAlignment="1">
      <alignment horizontal="center" vertical="center"/>
    </xf>
    <xf numFmtId="0" fontId="32" fillId="0" borderId="1" xfId="0" applyFont="1" applyBorder="1" applyAlignment="1">
      <alignment horizontal="center" vertical="center" wrapText="1"/>
    </xf>
    <xf numFmtId="164" fontId="32" fillId="0" borderId="1" xfId="6" applyFont="1" applyFill="1" applyBorder="1" applyAlignment="1">
      <alignment horizontal="center" vertical="center" wrapText="1"/>
    </xf>
    <xf numFmtId="0" fontId="32" fillId="0" borderId="31" xfId="0" applyFont="1" applyBorder="1" applyAlignment="1">
      <alignment horizontal="center" vertical="center" wrapText="1"/>
    </xf>
    <xf numFmtId="0" fontId="31" fillId="28" borderId="1" xfId="0" applyFont="1" applyFill="1" applyBorder="1" applyAlignment="1">
      <alignment horizontal="center" vertical="top"/>
    </xf>
    <xf numFmtId="0" fontId="31" fillId="28" borderId="1" xfId="0" applyFont="1" applyFill="1" applyBorder="1" applyAlignment="1">
      <alignment horizontal="left" vertical="top" wrapText="1"/>
    </xf>
    <xf numFmtId="0" fontId="45" fillId="28" borderId="18" xfId="0" applyFont="1" applyFill="1" applyBorder="1" applyAlignment="1">
      <alignment horizontal="left" vertical="top"/>
    </xf>
    <xf numFmtId="164" fontId="45" fillId="28" borderId="17" xfId="6" applyFont="1" applyFill="1" applyBorder="1" applyAlignment="1">
      <alignment horizontal="center" vertical="top"/>
    </xf>
    <xf numFmtId="9" fontId="45" fillId="28" borderId="1" xfId="0" applyNumberFormat="1" applyFont="1" applyFill="1" applyBorder="1" applyAlignment="1">
      <alignment horizontal="center" vertical="top"/>
    </xf>
    <xf numFmtId="0" fontId="45" fillId="28" borderId="29" xfId="0" applyFont="1" applyFill="1" applyBorder="1" applyAlignment="1">
      <alignment horizontal="left" vertical="top"/>
    </xf>
    <xf numFmtId="0" fontId="31" fillId="29" borderId="1" xfId="0" applyFont="1" applyFill="1" applyBorder="1" applyAlignment="1">
      <alignment horizontal="center" vertical="top"/>
    </xf>
    <xf numFmtId="0" fontId="45" fillId="29" borderId="21" xfId="0" applyFont="1" applyFill="1" applyBorder="1" applyAlignment="1">
      <alignment horizontal="left" vertical="top"/>
    </xf>
    <xf numFmtId="0" fontId="31" fillId="29" borderId="1" xfId="0" applyFont="1" applyFill="1" applyBorder="1" applyAlignment="1">
      <alignment horizontal="left" vertical="top" wrapText="1"/>
    </xf>
    <xf numFmtId="0" fontId="45" fillId="29" borderId="18" xfId="0" applyFont="1" applyFill="1" applyBorder="1" applyAlignment="1">
      <alignment horizontal="left" vertical="top"/>
    </xf>
    <xf numFmtId="164" fontId="45" fillId="29" borderId="17" xfId="6" applyFont="1" applyFill="1" applyBorder="1" applyAlignment="1">
      <alignment horizontal="center" vertical="top"/>
    </xf>
    <xf numFmtId="0" fontId="45" fillId="29" borderId="29" xfId="0" applyFont="1" applyFill="1" applyBorder="1" applyAlignment="1">
      <alignment horizontal="left" vertical="top"/>
    </xf>
    <xf numFmtId="9" fontId="45" fillId="29" borderId="6" xfId="0" applyNumberFormat="1" applyFont="1" applyFill="1" applyBorder="1" applyAlignment="1">
      <alignment horizontal="center" vertical="top"/>
    </xf>
    <xf numFmtId="0" fontId="45" fillId="29" borderId="6" xfId="0" applyFont="1" applyFill="1" applyBorder="1" applyAlignment="1">
      <alignment vertical="top" wrapText="1"/>
    </xf>
    <xf numFmtId="0" fontId="37" fillId="29" borderId="25" xfId="0" applyFont="1" applyFill="1" applyBorder="1" applyAlignment="1">
      <alignment vertical="top" wrapText="1"/>
    </xf>
    <xf numFmtId="0" fontId="37" fillId="29" borderId="17" xfId="0" applyFont="1" applyFill="1" applyBorder="1" applyAlignment="1">
      <alignment vertical="top"/>
    </xf>
    <xf numFmtId="0" fontId="37" fillId="29" borderId="17" xfId="0" applyFont="1" applyFill="1" applyBorder="1" applyAlignment="1">
      <alignment vertical="top" wrapText="1"/>
    </xf>
    <xf numFmtId="0" fontId="37" fillId="29" borderId="29" xfId="0" applyFont="1" applyFill="1" applyBorder="1" applyAlignment="1">
      <alignment vertical="top" wrapText="1"/>
    </xf>
    <xf numFmtId="9" fontId="45" fillId="29" borderId="1" xfId="0" applyNumberFormat="1" applyFont="1" applyFill="1" applyBorder="1" applyAlignment="1">
      <alignment horizontal="center" vertical="top"/>
    </xf>
    <xf numFmtId="0" fontId="45" fillId="29" borderId="1" xfId="0" applyFont="1" applyFill="1" applyBorder="1" applyAlignment="1">
      <alignment vertical="top" wrapText="1"/>
    </xf>
    <xf numFmtId="0" fontId="37" fillId="29" borderId="18" xfId="0" applyFont="1" applyFill="1" applyBorder="1" applyAlignment="1">
      <alignment vertical="top" wrapText="1"/>
    </xf>
    <xf numFmtId="0" fontId="45" fillId="29" borderId="18" xfId="0" applyFont="1" applyFill="1" applyBorder="1" applyAlignment="1">
      <alignment horizontal="left" vertical="top" wrapText="1"/>
    </xf>
    <xf numFmtId="164" fontId="45" fillId="29" borderId="17" xfId="6" applyFont="1" applyFill="1" applyBorder="1" applyAlignment="1">
      <alignment horizontal="center" vertical="top" wrapText="1"/>
    </xf>
    <xf numFmtId="0" fontId="45" fillId="29" borderId="29" xfId="0" applyFont="1" applyFill="1" applyBorder="1" applyAlignment="1">
      <alignment horizontal="left" vertical="top" wrapText="1"/>
    </xf>
    <xf numFmtId="0" fontId="47" fillId="29" borderId="1" xfId="0" applyFont="1" applyFill="1" applyBorder="1" applyAlignment="1">
      <alignment vertical="top"/>
    </xf>
    <xf numFmtId="0" fontId="37" fillId="29" borderId="29" xfId="0" applyFont="1" applyFill="1" applyBorder="1" applyAlignment="1">
      <alignment vertical="top"/>
    </xf>
    <xf numFmtId="0" fontId="31" fillId="29" borderId="1" xfId="0" quotePrefix="1" applyFont="1" applyFill="1" applyBorder="1" applyAlignment="1">
      <alignment horizontal="left" vertical="top" wrapText="1"/>
    </xf>
    <xf numFmtId="0" fontId="37" fillId="29" borderId="0" xfId="0" applyFont="1" applyFill="1" applyAlignment="1">
      <alignment vertical="top"/>
    </xf>
    <xf numFmtId="0" fontId="37" fillId="29" borderId="19" xfId="0" applyFont="1" applyFill="1" applyBorder="1" applyAlignment="1">
      <alignment vertical="top" wrapText="1"/>
    </xf>
    <xf numFmtId="0" fontId="45" fillId="28" borderId="21" xfId="0" applyFont="1" applyFill="1" applyBorder="1" applyAlignment="1">
      <alignment horizontal="left" vertical="top" wrapText="1"/>
    </xf>
    <xf numFmtId="9" fontId="45" fillId="28" borderId="1" xfId="0" applyNumberFormat="1" applyFont="1" applyFill="1" applyBorder="1" applyAlignment="1">
      <alignment horizontal="center" vertical="top" wrapText="1"/>
    </xf>
    <xf numFmtId="0" fontId="45" fillId="28" borderId="1" xfId="0" applyFont="1" applyFill="1" applyBorder="1" applyAlignment="1">
      <alignment vertical="top" wrapText="1"/>
    </xf>
    <xf numFmtId="0" fontId="45" fillId="28" borderId="1" xfId="0" applyFont="1" applyFill="1" applyBorder="1" applyAlignment="1">
      <alignment vertical="top"/>
    </xf>
    <xf numFmtId="0" fontId="31" fillId="28" borderId="1" xfId="0" applyFont="1" applyFill="1" applyBorder="1" applyAlignment="1">
      <alignment vertical="top"/>
    </xf>
    <xf numFmtId="0" fontId="31" fillId="28" borderId="17" xfId="0" applyFont="1" applyFill="1" applyBorder="1" applyAlignment="1">
      <alignment vertical="top"/>
    </xf>
    <xf numFmtId="0" fontId="31" fillId="28" borderId="31" xfId="0" applyFont="1" applyFill="1" applyBorder="1" applyAlignment="1">
      <alignment vertical="top"/>
    </xf>
    <xf numFmtId="0" fontId="45" fillId="28" borderId="2" xfId="0" applyFont="1" applyFill="1" applyBorder="1" applyAlignment="1">
      <alignment vertical="top" wrapText="1"/>
    </xf>
    <xf numFmtId="0" fontId="31" fillId="10" borderId="1" xfId="0" applyFont="1" applyFill="1" applyBorder="1" applyAlignment="1">
      <alignment horizontal="center" vertical="top"/>
    </xf>
    <xf numFmtId="0" fontId="45" fillId="10" borderId="21" xfId="0" applyFont="1" applyFill="1" applyBorder="1" applyAlignment="1">
      <alignment horizontal="left" vertical="top"/>
    </xf>
    <xf numFmtId="0" fontId="31" fillId="10" borderId="1" xfId="0" applyFont="1" applyFill="1" applyBorder="1" applyAlignment="1">
      <alignment horizontal="left" vertical="top" wrapText="1"/>
    </xf>
    <xf numFmtId="0" fontId="45" fillId="10" borderId="18" xfId="0" applyFont="1" applyFill="1" applyBorder="1" applyAlignment="1">
      <alignment horizontal="left" vertical="top"/>
    </xf>
    <xf numFmtId="164" fontId="45" fillId="10" borderId="17" xfId="6" applyFont="1" applyFill="1" applyBorder="1" applyAlignment="1">
      <alignment horizontal="center" vertical="top"/>
    </xf>
    <xf numFmtId="0" fontId="45" fillId="10" borderId="17" xfId="0" applyFont="1" applyFill="1" applyBorder="1" applyAlignment="1">
      <alignment horizontal="left" vertical="top"/>
    </xf>
    <xf numFmtId="9" fontId="45" fillId="10" borderId="17" xfId="0" applyNumberFormat="1" applyFont="1" applyFill="1" applyBorder="1" applyAlignment="1">
      <alignment horizontal="center" vertical="top"/>
    </xf>
    <xf numFmtId="9" fontId="45" fillId="10" borderId="1" xfId="0" applyNumberFormat="1" applyFont="1" applyFill="1" applyBorder="1" applyAlignment="1">
      <alignment horizontal="center" vertical="top"/>
    </xf>
    <xf numFmtId="0" fontId="45" fillId="10" borderId="17" xfId="0" applyFont="1" applyFill="1" applyBorder="1" applyAlignment="1">
      <alignment vertical="top" wrapText="1"/>
    </xf>
    <xf numFmtId="0" fontId="37" fillId="10" borderId="17" xfId="0" applyFont="1" applyFill="1" applyBorder="1" applyAlignment="1">
      <alignment vertical="top" wrapText="1"/>
    </xf>
    <xf numFmtId="0" fontId="37" fillId="10" borderId="17" xfId="0" applyFont="1" applyFill="1" applyBorder="1" applyAlignment="1">
      <alignment vertical="top"/>
    </xf>
    <xf numFmtId="0" fontId="37" fillId="10" borderId="29" xfId="0" applyFont="1" applyFill="1" applyBorder="1" applyAlignment="1">
      <alignment vertical="top" wrapText="1"/>
    </xf>
    <xf numFmtId="0" fontId="47" fillId="10" borderId="17" xfId="0" applyFont="1" applyFill="1" applyBorder="1" applyAlignment="1">
      <alignment vertical="top"/>
    </xf>
    <xf numFmtId="0" fontId="37" fillId="10" borderId="29" xfId="0" applyFont="1" applyFill="1" applyBorder="1" applyAlignment="1">
      <alignment vertical="top"/>
    </xf>
    <xf numFmtId="9" fontId="45" fillId="10" borderId="20" xfId="0" applyNumberFormat="1" applyFont="1" applyFill="1" applyBorder="1" applyAlignment="1">
      <alignment horizontal="center" vertical="top"/>
    </xf>
    <xf numFmtId="9" fontId="45" fillId="10" borderId="30" xfId="0" applyNumberFormat="1" applyFont="1" applyFill="1" applyBorder="1" applyAlignment="1">
      <alignment horizontal="center" vertical="top"/>
    </xf>
    <xf numFmtId="0" fontId="47" fillId="10" borderId="20" xfId="0" applyFont="1" applyFill="1" applyBorder="1" applyAlignment="1">
      <alignment vertical="top"/>
    </xf>
    <xf numFmtId="0" fontId="37" fillId="10" borderId="20" xfId="0" applyFont="1" applyFill="1" applyBorder="1" applyAlignment="1">
      <alignment vertical="top" wrapText="1"/>
    </xf>
    <xf numFmtId="0" fontId="45" fillId="10" borderId="29" xfId="0" applyFont="1" applyFill="1" applyBorder="1" applyAlignment="1">
      <alignment horizontal="left" vertical="top"/>
    </xf>
    <xf numFmtId="0" fontId="47" fillId="10" borderId="1" xfId="0" applyFont="1" applyFill="1" applyBorder="1" applyAlignment="1">
      <alignment vertical="top"/>
    </xf>
    <xf numFmtId="0" fontId="37" fillId="10" borderId="1" xfId="0" applyFont="1" applyFill="1" applyBorder="1" applyAlignment="1">
      <alignment vertical="top"/>
    </xf>
    <xf numFmtId="0" fontId="37" fillId="10" borderId="18" xfId="0" applyFont="1" applyFill="1" applyBorder="1" applyAlignment="1">
      <alignment vertical="top"/>
    </xf>
    <xf numFmtId="0" fontId="31" fillId="30" borderId="1" xfId="0" applyFont="1" applyFill="1" applyBorder="1" applyAlignment="1">
      <alignment horizontal="center" vertical="top"/>
    </xf>
    <xf numFmtId="0" fontId="45" fillId="30" borderId="21" xfId="0" applyFont="1" applyFill="1" applyBorder="1" applyAlignment="1">
      <alignment horizontal="left" vertical="top"/>
    </xf>
    <xf numFmtId="0" fontId="31" fillId="30" borderId="1" xfId="0" quotePrefix="1" applyFont="1" applyFill="1" applyBorder="1" applyAlignment="1">
      <alignment horizontal="left" vertical="top"/>
    </xf>
    <xf numFmtId="0" fontId="45" fillId="30" borderId="18" xfId="0" applyFont="1" applyFill="1" applyBorder="1" applyAlignment="1">
      <alignment horizontal="left" vertical="top"/>
    </xf>
    <xf numFmtId="164" fontId="45" fillId="30" borderId="17" xfId="6" applyFont="1" applyFill="1" applyBorder="1" applyAlignment="1">
      <alignment horizontal="center" vertical="top"/>
    </xf>
    <xf numFmtId="0" fontId="45" fillId="30" borderId="29" xfId="0" applyFont="1" applyFill="1" applyBorder="1" applyAlignment="1">
      <alignment horizontal="left" vertical="top"/>
    </xf>
    <xf numFmtId="9" fontId="45" fillId="30" borderId="1" xfId="0" applyNumberFormat="1" applyFont="1" applyFill="1" applyBorder="1" applyAlignment="1">
      <alignment horizontal="center" vertical="top"/>
    </xf>
    <xf numFmtId="0" fontId="31" fillId="30" borderId="2" xfId="0" applyFont="1" applyFill="1" applyBorder="1" applyAlignment="1">
      <alignment vertical="top"/>
    </xf>
    <xf numFmtId="0" fontId="37" fillId="30" borderId="2" xfId="0" applyFont="1" applyFill="1" applyBorder="1" applyAlignment="1">
      <alignment vertical="top"/>
    </xf>
    <xf numFmtId="0" fontId="37" fillId="30" borderId="1" xfId="0" applyFont="1" applyFill="1" applyBorder="1" applyAlignment="1">
      <alignment vertical="top"/>
    </xf>
    <xf numFmtId="0" fontId="37" fillId="30" borderId="17" xfId="0" applyFont="1" applyFill="1" applyBorder="1" applyAlignment="1">
      <alignment vertical="top"/>
    </xf>
    <xf numFmtId="0" fontId="37" fillId="30" borderId="31" xfId="0" applyFont="1" applyFill="1" applyBorder="1" applyAlignment="1">
      <alignment vertical="top"/>
    </xf>
    <xf numFmtId="0" fontId="45" fillId="30" borderId="21" xfId="0" applyFont="1" applyFill="1" applyBorder="1" applyAlignment="1">
      <alignment horizontal="left" vertical="top" wrapText="1"/>
    </xf>
    <xf numFmtId="0" fontId="31" fillId="30" borderId="1" xfId="0" applyFont="1" applyFill="1" applyBorder="1" applyAlignment="1">
      <alignment horizontal="left" vertical="top" wrapText="1"/>
    </xf>
    <xf numFmtId="0" fontId="31" fillId="30" borderId="1" xfId="0" applyFont="1" applyFill="1" applyBorder="1" applyAlignment="1">
      <alignment vertical="top"/>
    </xf>
    <xf numFmtId="0" fontId="48" fillId="30" borderId="2" xfId="0" applyFont="1" applyFill="1" applyBorder="1" applyAlignment="1">
      <alignment vertical="top"/>
    </xf>
    <xf numFmtId="0" fontId="37" fillId="30" borderId="0" xfId="0" applyFont="1" applyFill="1" applyAlignment="1">
      <alignment vertical="top"/>
    </xf>
    <xf numFmtId="0" fontId="37" fillId="30" borderId="36" xfId="0" applyFont="1" applyFill="1" applyBorder="1" applyAlignment="1">
      <alignment vertical="top"/>
    </xf>
    <xf numFmtId="0" fontId="31" fillId="31" borderId="1" xfId="0" applyFont="1" applyFill="1" applyBorder="1" applyAlignment="1">
      <alignment horizontal="center" vertical="top"/>
    </xf>
    <xf numFmtId="0" fontId="45" fillId="31" borderId="21" xfId="0" applyFont="1" applyFill="1" applyBorder="1" applyAlignment="1">
      <alignment horizontal="left" vertical="top"/>
    </xf>
    <xf numFmtId="0" fontId="31" fillId="31" borderId="1" xfId="0" applyFont="1" applyFill="1" applyBorder="1" applyAlignment="1">
      <alignment horizontal="left" vertical="top" wrapText="1"/>
    </xf>
    <xf numFmtId="0" fontId="45" fillId="31" borderId="18" xfId="0" applyFont="1" applyFill="1" applyBorder="1" applyAlignment="1">
      <alignment horizontal="left" vertical="top"/>
    </xf>
    <xf numFmtId="164" fontId="45" fillId="31" borderId="17" xfId="6" applyFont="1" applyFill="1" applyBorder="1" applyAlignment="1">
      <alignment horizontal="center" vertical="top"/>
    </xf>
    <xf numFmtId="0" fontId="45" fillId="31" borderId="29" xfId="0" applyFont="1" applyFill="1" applyBorder="1" applyAlignment="1">
      <alignment horizontal="left" vertical="top"/>
    </xf>
    <xf numFmtId="9" fontId="37" fillId="31" borderId="1" xfId="0" applyNumberFormat="1" applyFont="1" applyFill="1" applyBorder="1" applyAlignment="1">
      <alignment horizontal="center" vertical="top"/>
    </xf>
    <xf numFmtId="0" fontId="31" fillId="31" borderId="1" xfId="0" applyFont="1" applyFill="1" applyBorder="1" applyAlignment="1">
      <alignment vertical="top"/>
    </xf>
    <xf numFmtId="0" fontId="45" fillId="31" borderId="3" xfId="0" applyFont="1" applyFill="1" applyBorder="1" applyAlignment="1">
      <alignment vertical="top" wrapText="1"/>
    </xf>
    <xf numFmtId="0" fontId="37" fillId="31" borderId="19" xfId="0" applyFont="1" applyFill="1" applyBorder="1" applyAlignment="1">
      <alignment vertical="top" wrapText="1"/>
    </xf>
    <xf numFmtId="0" fontId="37" fillId="31" borderId="20" xfId="0" applyFont="1" applyFill="1" applyBorder="1" applyAlignment="1">
      <alignment vertical="top"/>
    </xf>
    <xf numFmtId="0" fontId="37" fillId="31" borderId="20" xfId="0" applyFont="1" applyFill="1" applyBorder="1" applyAlignment="1">
      <alignment vertical="top" wrapText="1"/>
    </xf>
    <xf numFmtId="0" fontId="37" fillId="31" borderId="28" xfId="0" applyFont="1" applyFill="1" applyBorder="1" applyAlignment="1">
      <alignment vertical="top"/>
    </xf>
    <xf numFmtId="0" fontId="37" fillId="31" borderId="36" xfId="0" applyFont="1" applyFill="1" applyBorder="1" applyAlignment="1">
      <alignment vertical="top"/>
    </xf>
    <xf numFmtId="0" fontId="45" fillId="31" borderId="0" xfId="0" applyFont="1" applyFill="1" applyAlignment="1">
      <alignment horizontal="left" vertical="top"/>
    </xf>
    <xf numFmtId="0" fontId="45" fillId="31" borderId="1" xfId="0" applyFont="1" applyFill="1" applyBorder="1" applyAlignment="1">
      <alignment vertical="top" wrapText="1"/>
    </xf>
    <xf numFmtId="0" fontId="37" fillId="31" borderId="1" xfId="0" applyFont="1" applyFill="1" applyBorder="1" applyAlignment="1">
      <alignment vertical="top" wrapText="1"/>
    </xf>
    <xf numFmtId="0" fontId="37" fillId="31" borderId="1" xfId="0" applyFont="1" applyFill="1" applyBorder="1" applyAlignment="1">
      <alignment vertical="top"/>
    </xf>
    <xf numFmtId="0" fontId="31" fillId="13" borderId="1" xfId="0" applyFont="1" applyFill="1" applyBorder="1" applyAlignment="1">
      <alignment horizontal="center" vertical="top"/>
    </xf>
    <xf numFmtId="0" fontId="45" fillId="13" borderId="31" xfId="0" applyFont="1" applyFill="1" applyBorder="1" applyAlignment="1">
      <alignment horizontal="left" vertical="top" wrapText="1"/>
    </xf>
    <xf numFmtId="0" fontId="31" fillId="13" borderId="1" xfId="0" applyFont="1" applyFill="1" applyBorder="1" applyAlignment="1">
      <alignment horizontal="left" vertical="top" wrapText="1"/>
    </xf>
    <xf numFmtId="0" fontId="37" fillId="13" borderId="2" xfId="0" applyFont="1" applyFill="1" applyBorder="1" applyAlignment="1">
      <alignment horizontal="left" vertical="top"/>
    </xf>
    <xf numFmtId="164" fontId="45" fillId="13" borderId="17" xfId="6" applyFont="1" applyFill="1" applyBorder="1" applyAlignment="1">
      <alignment horizontal="center" vertical="top"/>
    </xf>
    <xf numFmtId="0" fontId="45" fillId="13" borderId="29" xfId="0" applyFont="1" applyFill="1" applyBorder="1" applyAlignment="1">
      <alignment horizontal="left" vertical="top"/>
    </xf>
    <xf numFmtId="9" fontId="45" fillId="13" borderId="1" xfId="0" applyNumberFormat="1" applyFont="1" applyFill="1" applyBorder="1" applyAlignment="1">
      <alignment horizontal="center" vertical="top"/>
    </xf>
    <xf numFmtId="0" fontId="31" fillId="13" borderId="1" xfId="0" applyFont="1" applyFill="1" applyBorder="1" applyAlignment="1">
      <alignment vertical="top"/>
    </xf>
    <xf numFmtId="0" fontId="45" fillId="13" borderId="23" xfId="0" applyFont="1" applyFill="1" applyBorder="1" applyAlignment="1">
      <alignment vertical="top" wrapText="1"/>
    </xf>
    <xf numFmtId="0" fontId="37" fillId="13" borderId="0" xfId="0" applyFont="1" applyFill="1" applyAlignment="1">
      <alignment vertical="top" wrapText="1"/>
    </xf>
    <xf numFmtId="0" fontId="37" fillId="13" borderId="27" xfId="0" applyFont="1" applyFill="1" applyBorder="1" applyAlignment="1">
      <alignment vertical="top"/>
    </xf>
    <xf numFmtId="0" fontId="37" fillId="13" borderId="44" xfId="0" applyFont="1" applyFill="1" applyBorder="1" applyAlignment="1">
      <alignment vertical="top" wrapText="1"/>
    </xf>
    <xf numFmtId="0" fontId="37" fillId="13" borderId="0" xfId="0" applyFont="1" applyFill="1" applyAlignment="1">
      <alignment horizontal="left" vertical="top"/>
    </xf>
    <xf numFmtId="0" fontId="45" fillId="13" borderId="1" xfId="0" applyFont="1" applyFill="1" applyBorder="1" applyAlignment="1">
      <alignment vertical="top" wrapText="1"/>
    </xf>
    <xf numFmtId="0" fontId="37" fillId="13" borderId="1" xfId="0" applyFont="1" applyFill="1" applyBorder="1" applyAlignment="1">
      <alignment vertical="top" wrapText="1"/>
    </xf>
    <xf numFmtId="0" fontId="37" fillId="13" borderId="25" xfId="0" applyFont="1" applyFill="1" applyBorder="1" applyAlignment="1">
      <alignment vertical="top"/>
    </xf>
    <xf numFmtId="0" fontId="45" fillId="13" borderId="18" xfId="0" applyFont="1" applyFill="1" applyBorder="1" applyAlignment="1">
      <alignment horizontal="left" vertical="top"/>
    </xf>
    <xf numFmtId="0" fontId="0" fillId="13" borderId="0" xfId="0" applyFill="1"/>
    <xf numFmtId="0" fontId="0" fillId="13" borderId="1" xfId="0" applyFill="1" applyBorder="1"/>
    <xf numFmtId="0" fontId="37" fillId="13" borderId="19" xfId="0" applyFont="1" applyFill="1" applyBorder="1" applyAlignment="1">
      <alignment vertical="top"/>
    </xf>
    <xf numFmtId="0" fontId="37" fillId="13" borderId="20" xfId="0" applyFont="1" applyFill="1" applyBorder="1" applyAlignment="1">
      <alignment vertical="top"/>
    </xf>
    <xf numFmtId="0" fontId="37" fillId="13" borderId="28" xfId="0" applyFont="1" applyFill="1" applyBorder="1" applyAlignment="1">
      <alignment vertical="top"/>
    </xf>
    <xf numFmtId="0" fontId="37" fillId="13" borderId="1" xfId="0" applyFont="1" applyFill="1" applyBorder="1" applyAlignment="1">
      <alignment vertical="top"/>
    </xf>
    <xf numFmtId="9" fontId="45" fillId="13" borderId="6" xfId="0" applyNumberFormat="1" applyFont="1" applyFill="1" applyBorder="1" applyAlignment="1">
      <alignment horizontal="center" vertical="top"/>
    </xf>
    <xf numFmtId="0" fontId="45" fillId="13" borderId="25" xfId="0" applyFont="1" applyFill="1" applyBorder="1" applyAlignment="1">
      <alignment vertical="top" wrapText="1"/>
    </xf>
    <xf numFmtId="0" fontId="37" fillId="13" borderId="0" xfId="0" applyFont="1" applyFill="1" applyAlignment="1">
      <alignment vertical="top" readingOrder="1"/>
    </xf>
    <xf numFmtId="0" fontId="37" fillId="13" borderId="44" xfId="0" applyFont="1" applyFill="1" applyBorder="1" applyAlignment="1">
      <alignment vertical="top"/>
    </xf>
    <xf numFmtId="0" fontId="31" fillId="13" borderId="1" xfId="0" applyFont="1" applyFill="1" applyBorder="1" applyAlignment="1">
      <alignment horizontal="left" vertical="top"/>
    </xf>
    <xf numFmtId="0" fontId="45" fillId="13" borderId="29" xfId="0" applyFont="1" applyFill="1" applyBorder="1" applyAlignment="1">
      <alignment horizontal="left" vertical="top" wrapText="1"/>
    </xf>
    <xf numFmtId="0" fontId="45" fillId="13" borderId="18" xfId="0" applyFont="1" applyFill="1" applyBorder="1" applyAlignment="1">
      <alignment vertical="top" wrapText="1"/>
    </xf>
    <xf numFmtId="0" fontId="37" fillId="13" borderId="17" xfId="0" applyFont="1" applyFill="1" applyBorder="1" applyAlignment="1">
      <alignment vertical="top"/>
    </xf>
    <xf numFmtId="0" fontId="37" fillId="13" borderId="29" xfId="0" applyFont="1" applyFill="1" applyBorder="1" applyAlignment="1">
      <alignment vertical="top"/>
    </xf>
    <xf numFmtId="0" fontId="31" fillId="0" borderId="0" xfId="0" applyFont="1" applyAlignment="1">
      <alignment vertical="center" wrapText="1"/>
    </xf>
    <xf numFmtId="0" fontId="38" fillId="0" borderId="1" xfId="0" applyFont="1" applyBorder="1" applyAlignment="1">
      <alignment horizontal="left" vertical="top"/>
    </xf>
    <xf numFmtId="0" fontId="31" fillId="0" borderId="0" xfId="0" applyFont="1" applyAlignment="1">
      <alignment horizontal="left"/>
    </xf>
    <xf numFmtId="0" fontId="9" fillId="0" borderId="0" xfId="0" applyFont="1" applyAlignment="1">
      <alignment vertical="center" wrapText="1"/>
    </xf>
    <xf numFmtId="0" fontId="32" fillId="0" borderId="32" xfId="0" applyFont="1" applyBorder="1" applyAlignment="1">
      <alignment vertical="center"/>
    </xf>
    <xf numFmtId="0" fontId="31" fillId="0" borderId="33" xfId="0" applyFont="1" applyBorder="1" applyAlignment="1">
      <alignment vertical="center" wrapText="1"/>
    </xf>
    <xf numFmtId="0" fontId="31" fillId="10" borderId="1" xfId="0" applyFont="1" applyFill="1" applyBorder="1" applyAlignment="1">
      <alignment horizontal="center" vertical="center" wrapText="1"/>
    </xf>
    <xf numFmtId="0" fontId="32" fillId="0" borderId="0" xfId="0" applyFont="1" applyAlignment="1">
      <alignment horizontal="center" vertical="center"/>
    </xf>
    <xf numFmtId="0" fontId="31" fillId="3" borderId="4" xfId="0" applyFont="1" applyFill="1" applyBorder="1" applyAlignment="1">
      <alignment horizontal="left" vertical="top"/>
    </xf>
    <xf numFmtId="0" fontId="32" fillId="0" borderId="1" xfId="0" applyFont="1" applyBorder="1" applyAlignment="1">
      <alignment horizontal="left" vertical="top" wrapText="1"/>
    </xf>
    <xf numFmtId="0" fontId="32" fillId="0" borderId="2" xfId="0" applyFont="1" applyBorder="1" applyAlignment="1">
      <alignment horizontal="center" vertical="top" wrapText="1"/>
    </xf>
    <xf numFmtId="0" fontId="32" fillId="0" borderId="0" xfId="0" applyFont="1" applyAlignment="1">
      <alignment horizontal="center" vertical="top" wrapText="1"/>
    </xf>
    <xf numFmtId="49" fontId="31" fillId="0" borderId="1" xfId="0" applyNumberFormat="1" applyFont="1" applyBorder="1" applyAlignment="1">
      <alignment horizontal="center" vertical="top"/>
    </xf>
    <xf numFmtId="10" fontId="31" fillId="0" borderId="1" xfId="0" applyNumberFormat="1" applyFont="1" applyBorder="1" applyAlignment="1">
      <alignment horizontal="center" vertical="top"/>
    </xf>
    <xf numFmtId="10" fontId="32" fillId="2" borderId="0" xfId="0" applyNumberFormat="1" applyFont="1" applyFill="1" applyAlignment="1">
      <alignment vertical="top"/>
    </xf>
    <xf numFmtId="0" fontId="31" fillId="3" borderId="4" xfId="0" applyFont="1" applyFill="1" applyBorder="1" applyAlignment="1">
      <alignment horizontal="left" vertical="top" wrapText="1"/>
    </xf>
    <xf numFmtId="10" fontId="31" fillId="0" borderId="1" xfId="0" applyNumberFormat="1" applyFont="1" applyBorder="1" applyAlignment="1">
      <alignment horizontal="center" vertical="top" wrapText="1"/>
    </xf>
    <xf numFmtId="0" fontId="32" fillId="0" borderId="2" xfId="0" applyFont="1" applyBorder="1" applyAlignment="1">
      <alignment horizontal="left" vertical="top" wrapText="1"/>
    </xf>
    <xf numFmtId="0" fontId="32" fillId="0" borderId="31" xfId="0" applyFont="1" applyBorder="1" applyAlignment="1">
      <alignment horizontal="left" vertical="top" wrapText="1"/>
    </xf>
    <xf numFmtId="0" fontId="31" fillId="3" borderId="1" xfId="0" applyFont="1" applyFill="1" applyBorder="1" applyAlignment="1">
      <alignment vertical="top" wrapText="1"/>
    </xf>
    <xf numFmtId="0" fontId="31" fillId="0" borderId="0" xfId="0" applyFont="1" applyAlignment="1">
      <alignment horizontal="left" vertical="top" wrapText="1"/>
    </xf>
    <xf numFmtId="0" fontId="31" fillId="0" borderId="0" xfId="0" applyFont="1" applyAlignment="1">
      <alignment horizontal="left" vertical="top"/>
    </xf>
    <xf numFmtId="3" fontId="45" fillId="0" borderId="0" xfId="0" applyNumberFormat="1" applyFont="1" applyAlignment="1">
      <alignment vertical="top"/>
    </xf>
    <xf numFmtId="0" fontId="45" fillId="0" borderId="0" xfId="0" quotePrefix="1" applyFont="1" applyAlignment="1">
      <alignment horizontal="left" vertical="top" wrapText="1"/>
    </xf>
    <xf numFmtId="0" fontId="31" fillId="3" borderId="30" xfId="0" applyFont="1" applyFill="1" applyBorder="1" applyAlignment="1">
      <alignment vertical="top"/>
    </xf>
    <xf numFmtId="0" fontId="32" fillId="32" borderId="1" xfId="0" applyFont="1" applyFill="1" applyBorder="1" applyAlignment="1">
      <alignment horizontal="center" vertical="center" wrapText="1"/>
    </xf>
    <xf numFmtId="0" fontId="38" fillId="0" borderId="0" xfId="0" applyFont="1" applyAlignment="1">
      <alignment horizontal="center" vertical="top"/>
    </xf>
    <xf numFmtId="0" fontId="31" fillId="0" borderId="0" xfId="0" applyFont="1" applyAlignment="1">
      <alignment horizontal="center"/>
    </xf>
    <xf numFmtId="0" fontId="37" fillId="2" borderId="24" xfId="0" applyFont="1" applyFill="1" applyBorder="1" applyAlignment="1">
      <alignment horizontal="left" vertical="top"/>
    </xf>
    <xf numFmtId="3" fontId="37" fillId="2" borderId="1" xfId="0" applyNumberFormat="1" applyFont="1" applyFill="1" applyBorder="1" applyAlignment="1">
      <alignment horizontal="center" vertical="top"/>
    </xf>
    <xf numFmtId="10" fontId="37" fillId="2" borderId="1" xfId="0" applyNumberFormat="1" applyFont="1" applyFill="1" applyBorder="1" applyAlignment="1">
      <alignment horizontal="center" vertical="top"/>
    </xf>
    <xf numFmtId="10" fontId="46" fillId="2" borderId="1" xfId="0" applyNumberFormat="1" applyFont="1" applyFill="1" applyBorder="1" applyAlignment="1">
      <alignment horizontal="center" vertical="top"/>
    </xf>
    <xf numFmtId="0" fontId="46" fillId="2" borderId="1" xfId="0" applyFont="1" applyFill="1" applyBorder="1" applyAlignment="1">
      <alignment horizontal="left" vertical="top"/>
    </xf>
    <xf numFmtId="0" fontId="31" fillId="2" borderId="30" xfId="0" applyFont="1" applyFill="1" applyBorder="1" applyAlignment="1">
      <alignment vertical="top"/>
    </xf>
    <xf numFmtId="0" fontId="31" fillId="2" borderId="30" xfId="0" applyFont="1" applyFill="1" applyBorder="1" applyAlignment="1">
      <alignment horizontal="center" vertical="top"/>
    </xf>
    <xf numFmtId="0" fontId="37" fillId="2" borderId="21" xfId="0" applyFont="1" applyFill="1" applyBorder="1" applyAlignment="1">
      <alignment horizontal="left" vertical="top"/>
    </xf>
    <xf numFmtId="0" fontId="31" fillId="2" borderId="30" xfId="0" applyFont="1" applyFill="1" applyBorder="1" applyAlignment="1">
      <alignment vertical="top" wrapText="1"/>
    </xf>
    <xf numFmtId="4" fontId="37" fillId="2" borderId="1" xfId="0" applyNumberFormat="1" applyFont="1" applyFill="1" applyBorder="1" applyAlignment="1">
      <alignment horizontal="center" vertical="top"/>
    </xf>
    <xf numFmtId="0" fontId="37" fillId="2" borderId="1" xfId="0" applyFont="1" applyFill="1" applyBorder="1" applyAlignment="1">
      <alignment horizontal="left" vertical="top" wrapText="1"/>
    </xf>
    <xf numFmtId="0" fontId="37" fillId="2" borderId="4" xfId="0" applyFont="1" applyFill="1" applyBorder="1" applyAlignment="1">
      <alignment horizontal="left" vertical="top"/>
    </xf>
    <xf numFmtId="0" fontId="47" fillId="2" borderId="1" xfId="0" applyFont="1" applyFill="1" applyBorder="1" applyAlignment="1">
      <alignment horizontal="left" vertical="top"/>
    </xf>
    <xf numFmtId="0" fontId="31" fillId="2" borderId="1" xfId="0" applyFont="1" applyFill="1" applyBorder="1" applyAlignment="1">
      <alignment horizontal="left" vertical="top"/>
    </xf>
    <xf numFmtId="0" fontId="45" fillId="2" borderId="25" xfId="0" applyFont="1" applyFill="1" applyBorder="1" applyAlignment="1">
      <alignment horizontal="left" vertical="top"/>
    </xf>
    <xf numFmtId="0" fontId="31" fillId="2" borderId="38" xfId="0" applyFont="1" applyFill="1" applyBorder="1" applyAlignment="1">
      <alignment horizontal="left" vertical="top"/>
    </xf>
    <xf numFmtId="0" fontId="31" fillId="2" borderId="1" xfId="0" applyFont="1" applyFill="1" applyBorder="1" applyAlignment="1">
      <alignment vertical="top"/>
    </xf>
    <xf numFmtId="0" fontId="45" fillId="2" borderId="18" xfId="0" applyFont="1" applyFill="1" applyBorder="1" applyAlignment="1">
      <alignment horizontal="left" vertical="top"/>
    </xf>
    <xf numFmtId="0" fontId="31" fillId="2" borderId="31" xfId="0" applyFont="1" applyFill="1" applyBorder="1" applyAlignment="1">
      <alignment horizontal="left" vertical="top"/>
    </xf>
    <xf numFmtId="0" fontId="45" fillId="2" borderId="19" xfId="0" applyFont="1" applyFill="1" applyBorder="1" applyAlignment="1">
      <alignment horizontal="left" vertical="top"/>
    </xf>
    <xf numFmtId="0" fontId="37" fillId="28" borderId="1" xfId="0" applyFont="1" applyFill="1" applyBorder="1" applyAlignment="1">
      <alignment horizontal="left" vertical="top"/>
    </xf>
    <xf numFmtId="3" fontId="37" fillId="28" borderId="1" xfId="0" applyNumberFormat="1" applyFont="1" applyFill="1" applyBorder="1" applyAlignment="1">
      <alignment horizontal="center" vertical="top"/>
    </xf>
    <xf numFmtId="10" fontId="37" fillId="28" borderId="1" xfId="0" applyNumberFormat="1" applyFont="1" applyFill="1" applyBorder="1" applyAlignment="1">
      <alignment horizontal="center" vertical="top"/>
    </xf>
    <xf numFmtId="9" fontId="37" fillId="28" borderId="1" xfId="0" applyNumberFormat="1" applyFont="1" applyFill="1" applyBorder="1" applyAlignment="1">
      <alignment horizontal="center" vertical="top"/>
    </xf>
    <xf numFmtId="10" fontId="46" fillId="28" borderId="1" xfId="0" applyNumberFormat="1" applyFont="1" applyFill="1" applyBorder="1" applyAlignment="1">
      <alignment horizontal="center" vertical="top"/>
    </xf>
    <xf numFmtId="0" fontId="37" fillId="28" borderId="1" xfId="0" applyFont="1" applyFill="1" applyBorder="1" applyAlignment="1">
      <alignment horizontal="left" vertical="top" wrapText="1"/>
    </xf>
    <xf numFmtId="0" fontId="48" fillId="28" borderId="1" xfId="0" applyFont="1" applyFill="1" applyBorder="1" applyAlignment="1">
      <alignment horizontal="left" vertical="top"/>
    </xf>
    <xf numFmtId="0" fontId="45" fillId="28" borderId="1" xfId="0" applyFont="1" applyFill="1" applyBorder="1" applyAlignment="1">
      <alignment horizontal="left" vertical="top"/>
    </xf>
    <xf numFmtId="0" fontId="31" fillId="28" borderId="1" xfId="0" applyFont="1" applyFill="1" applyBorder="1" applyAlignment="1">
      <alignment horizontal="left" vertical="top"/>
    </xf>
    <xf numFmtId="0" fontId="48" fillId="28" borderId="31" xfId="0" applyFont="1" applyFill="1" applyBorder="1" applyAlignment="1">
      <alignment horizontal="left" vertical="top"/>
    </xf>
    <xf numFmtId="0" fontId="31" fillId="28" borderId="2" xfId="0" applyFont="1" applyFill="1" applyBorder="1" applyAlignment="1">
      <alignment horizontal="left" vertical="top"/>
    </xf>
    <xf numFmtId="3" fontId="45" fillId="28" borderId="1" xfId="0" applyNumberFormat="1" applyFont="1" applyFill="1" applyBorder="1" applyAlignment="1">
      <alignment horizontal="center" vertical="top"/>
    </xf>
    <xf numFmtId="10" fontId="31" fillId="28" borderId="1" xfId="0" applyNumberFormat="1" applyFont="1" applyFill="1" applyBorder="1" applyAlignment="1">
      <alignment horizontal="center" vertical="top"/>
    </xf>
    <xf numFmtId="10" fontId="32" fillId="28" borderId="1" xfId="0" applyNumberFormat="1" applyFont="1" applyFill="1" applyBorder="1" applyAlignment="1">
      <alignment horizontal="center" vertical="top"/>
    </xf>
    <xf numFmtId="0" fontId="48" fillId="28" borderId="1" xfId="0" applyFont="1" applyFill="1" applyBorder="1" applyAlignment="1">
      <alignment horizontal="left" vertical="top" wrapText="1"/>
    </xf>
    <xf numFmtId="0" fontId="37" fillId="31" borderId="18" xfId="0" applyFont="1" applyFill="1" applyBorder="1" applyAlignment="1">
      <alignment horizontal="left" vertical="top"/>
    </xf>
    <xf numFmtId="0" fontId="31" fillId="31" borderId="1" xfId="0" applyFont="1" applyFill="1" applyBorder="1" applyAlignment="1">
      <alignment horizontal="left" vertical="top"/>
    </xf>
    <xf numFmtId="0" fontId="45" fillId="31" borderId="1" xfId="0" applyFont="1" applyFill="1" applyBorder="1" applyAlignment="1">
      <alignment horizontal="left" vertical="top"/>
    </xf>
    <xf numFmtId="3" fontId="45" fillId="31" borderId="1" xfId="0" applyNumberFormat="1" applyFont="1" applyFill="1" applyBorder="1" applyAlignment="1">
      <alignment horizontal="center" vertical="top"/>
    </xf>
    <xf numFmtId="10" fontId="31" fillId="31" borderId="1" xfId="0" applyNumberFormat="1" applyFont="1" applyFill="1" applyBorder="1" applyAlignment="1">
      <alignment horizontal="center" vertical="top"/>
    </xf>
    <xf numFmtId="9" fontId="45" fillId="31" borderId="1" xfId="0" applyNumberFormat="1" applyFont="1" applyFill="1" applyBorder="1" applyAlignment="1">
      <alignment horizontal="center" vertical="top"/>
    </xf>
    <xf numFmtId="10" fontId="32" fillId="31" borderId="1" xfId="0" applyNumberFormat="1" applyFont="1" applyFill="1" applyBorder="1" applyAlignment="1">
      <alignment horizontal="center" vertical="top"/>
    </xf>
    <xf numFmtId="0" fontId="47" fillId="31" borderId="1" xfId="0" applyFont="1" applyFill="1" applyBorder="1" applyAlignment="1">
      <alignment horizontal="left" vertical="top"/>
    </xf>
    <xf numFmtId="0" fontId="45" fillId="31" borderId="2" xfId="0" applyFont="1" applyFill="1" applyBorder="1" applyAlignment="1">
      <alignment horizontal="left" vertical="top"/>
    </xf>
    <xf numFmtId="0" fontId="31" fillId="31" borderId="31" xfId="0" applyFont="1" applyFill="1" applyBorder="1" applyAlignment="1">
      <alignment horizontal="left" vertical="top"/>
    </xf>
    <xf numFmtId="0" fontId="31" fillId="31" borderId="30" xfId="0" applyFont="1" applyFill="1" applyBorder="1" applyAlignment="1">
      <alignment vertical="top"/>
    </xf>
    <xf numFmtId="0" fontId="31" fillId="31" borderId="30" xfId="0" applyFont="1" applyFill="1" applyBorder="1" applyAlignment="1">
      <alignment horizontal="center" vertical="top"/>
    </xf>
    <xf numFmtId="0" fontId="37" fillId="31" borderId="1" xfId="0" applyFont="1" applyFill="1" applyBorder="1" applyAlignment="1">
      <alignment horizontal="left" vertical="top"/>
    </xf>
    <xf numFmtId="3" fontId="37" fillId="31" borderId="1" xfId="0" applyNumberFormat="1" applyFont="1" applyFill="1" applyBorder="1" applyAlignment="1">
      <alignment horizontal="center" vertical="top"/>
    </xf>
    <xf numFmtId="10" fontId="37" fillId="31" borderId="1" xfId="0" applyNumberFormat="1" applyFont="1" applyFill="1" applyBorder="1" applyAlignment="1">
      <alignment horizontal="center" vertical="top"/>
    </xf>
    <xf numFmtId="10" fontId="46" fillId="31" borderId="1" xfId="0" applyNumberFormat="1" applyFont="1" applyFill="1" applyBorder="1" applyAlignment="1">
      <alignment horizontal="center" vertical="top"/>
    </xf>
    <xf numFmtId="0" fontId="37" fillId="31" borderId="1" xfId="0" applyFont="1" applyFill="1" applyBorder="1" applyAlignment="1">
      <alignment horizontal="left" vertical="top" wrapText="1"/>
    </xf>
    <xf numFmtId="0" fontId="46" fillId="31" borderId="1" xfId="0" applyFont="1" applyFill="1" applyBorder="1" applyAlignment="1">
      <alignment horizontal="left" vertical="top"/>
    </xf>
    <xf numFmtId="0" fontId="37" fillId="31" borderId="0" xfId="0" applyFont="1" applyFill="1" applyAlignment="1">
      <alignment vertical="top" wrapText="1"/>
    </xf>
    <xf numFmtId="9" fontId="48" fillId="31" borderId="1" xfId="0" applyNumberFormat="1" applyFont="1" applyFill="1" applyBorder="1" applyAlignment="1">
      <alignment horizontal="center" vertical="top"/>
    </xf>
    <xf numFmtId="0" fontId="48" fillId="31" borderId="1" xfId="0" applyFont="1" applyFill="1" applyBorder="1" applyAlignment="1">
      <alignment vertical="top" wrapText="1"/>
    </xf>
    <xf numFmtId="0" fontId="48" fillId="31" borderId="1" xfId="0" applyFont="1" applyFill="1" applyBorder="1" applyAlignment="1">
      <alignment horizontal="left" vertical="top" wrapText="1"/>
    </xf>
    <xf numFmtId="0" fontId="48" fillId="31" borderId="30" xfId="0" applyFont="1" applyFill="1" applyBorder="1" applyAlignment="1">
      <alignment vertical="top"/>
    </xf>
    <xf numFmtId="0" fontId="48" fillId="31" borderId="30" xfId="0" applyFont="1" applyFill="1" applyBorder="1" applyAlignment="1">
      <alignment horizontal="center" vertical="top"/>
    </xf>
    <xf numFmtId="0" fontId="48" fillId="31" borderId="1" xfId="0" applyFont="1" applyFill="1" applyBorder="1" applyAlignment="1">
      <alignment horizontal="center" vertical="top"/>
    </xf>
    <xf numFmtId="0" fontId="48" fillId="31" borderId="18" xfId="0" applyFont="1" applyFill="1" applyBorder="1" applyAlignment="1">
      <alignment horizontal="left" vertical="top"/>
    </xf>
    <xf numFmtId="0" fontId="48" fillId="31" borderId="1" xfId="0" applyFont="1" applyFill="1" applyBorder="1" applyAlignment="1">
      <alignment horizontal="left" vertical="top"/>
    </xf>
    <xf numFmtId="0" fontId="45" fillId="31" borderId="1" xfId="0" applyFont="1" applyFill="1" applyBorder="1" applyAlignment="1">
      <alignment vertical="top"/>
    </xf>
    <xf numFmtId="0" fontId="31" fillId="31" borderId="1" xfId="0" applyFont="1" applyFill="1" applyBorder="1" applyAlignment="1">
      <alignment vertical="top" wrapText="1"/>
    </xf>
    <xf numFmtId="0" fontId="45" fillId="31" borderId="1" xfId="0" applyFont="1" applyFill="1" applyBorder="1" applyAlignment="1">
      <alignment horizontal="left" vertical="top" wrapText="1"/>
    </xf>
    <xf numFmtId="0" fontId="45" fillId="31" borderId="2" xfId="0" applyFont="1" applyFill="1" applyBorder="1" applyAlignment="1">
      <alignment horizontal="left" vertical="top" wrapText="1"/>
    </xf>
    <xf numFmtId="0" fontId="37" fillId="31" borderId="18" xfId="0" applyFont="1" applyFill="1" applyBorder="1" applyAlignment="1">
      <alignment horizontal="left" vertical="top" wrapText="1"/>
    </xf>
    <xf numFmtId="0" fontId="31" fillId="30" borderId="1" xfId="0" applyFont="1" applyFill="1" applyBorder="1" applyAlignment="1">
      <alignment horizontal="left" vertical="top"/>
    </xf>
    <xf numFmtId="0" fontId="45" fillId="30" borderId="1" xfId="0" applyFont="1" applyFill="1" applyBorder="1" applyAlignment="1">
      <alignment horizontal="left" vertical="top"/>
    </xf>
    <xf numFmtId="3" fontId="45" fillId="30" borderId="1" xfId="0" applyNumberFormat="1" applyFont="1" applyFill="1" applyBorder="1" applyAlignment="1">
      <alignment vertical="top"/>
    </xf>
    <xf numFmtId="0" fontId="45" fillId="30" borderId="18" xfId="0" applyFont="1" applyFill="1" applyBorder="1" applyAlignment="1">
      <alignment vertical="top" wrapText="1"/>
    </xf>
    <xf numFmtId="0" fontId="37" fillId="30" borderId="1" xfId="0" quotePrefix="1" applyFont="1" applyFill="1" applyBorder="1" applyAlignment="1">
      <alignment horizontal="left" vertical="top" wrapText="1"/>
    </xf>
    <xf numFmtId="0" fontId="45" fillId="30" borderId="2" xfId="0" applyFont="1" applyFill="1" applyBorder="1" applyAlignment="1">
      <alignment horizontal="left" vertical="top"/>
    </xf>
    <xf numFmtId="0" fontId="45" fillId="30" borderId="31" xfId="0" applyFont="1" applyFill="1" applyBorder="1" applyAlignment="1">
      <alignment horizontal="left" vertical="top"/>
    </xf>
    <xf numFmtId="0" fontId="45" fillId="30" borderId="18" xfId="0" applyFont="1" applyFill="1" applyBorder="1" applyAlignment="1">
      <alignment horizontal="left" vertical="top" wrapText="1"/>
    </xf>
    <xf numFmtId="10" fontId="32" fillId="30" borderId="1" xfId="0" applyNumberFormat="1" applyFont="1" applyFill="1" applyBorder="1" applyAlignment="1">
      <alignment horizontal="center" vertical="top"/>
    </xf>
    <xf numFmtId="0" fontId="48" fillId="30" borderId="1" xfId="0" applyFont="1" applyFill="1" applyBorder="1" applyAlignment="1">
      <alignment horizontal="left" vertical="top"/>
    </xf>
    <xf numFmtId="0" fontId="47" fillId="30" borderId="1" xfId="0" applyFont="1" applyFill="1" applyBorder="1" applyAlignment="1">
      <alignment horizontal="left" vertical="top"/>
    </xf>
    <xf numFmtId="0" fontId="48" fillId="30" borderId="1" xfId="0" applyFont="1" applyFill="1" applyBorder="1" applyAlignment="1">
      <alignment horizontal="center" vertical="top"/>
    </xf>
    <xf numFmtId="0" fontId="48" fillId="30" borderId="18" xfId="0" applyFont="1" applyFill="1" applyBorder="1" applyAlignment="1">
      <alignment horizontal="left" vertical="top" wrapText="1"/>
    </xf>
    <xf numFmtId="0" fontId="48" fillId="30" borderId="1" xfId="0" applyFont="1" applyFill="1" applyBorder="1" applyAlignment="1">
      <alignment horizontal="left" vertical="top" wrapText="1"/>
    </xf>
    <xf numFmtId="3" fontId="48" fillId="30" borderId="1" xfId="0" applyNumberFormat="1" applyFont="1" applyFill="1" applyBorder="1" applyAlignment="1">
      <alignment vertical="top"/>
    </xf>
    <xf numFmtId="10" fontId="49" fillId="30" borderId="1" xfId="0" applyNumberFormat="1" applyFont="1" applyFill="1" applyBorder="1" applyAlignment="1">
      <alignment horizontal="center" vertical="top"/>
    </xf>
    <xf numFmtId="0" fontId="48" fillId="30" borderId="1" xfId="0" applyFont="1" applyFill="1" applyBorder="1" applyAlignment="1">
      <alignment vertical="top"/>
    </xf>
    <xf numFmtId="0" fontId="31" fillId="30" borderId="30" xfId="0" applyFont="1" applyFill="1" applyBorder="1" applyAlignment="1">
      <alignment horizontal="center" vertical="top"/>
    </xf>
    <xf numFmtId="0" fontId="45" fillId="30" borderId="19" xfId="0" applyFont="1" applyFill="1" applyBorder="1" applyAlignment="1">
      <alignment horizontal="left" vertical="top"/>
    </xf>
    <xf numFmtId="0" fontId="31" fillId="30" borderId="30" xfId="0" applyFont="1" applyFill="1" applyBorder="1" applyAlignment="1">
      <alignment horizontal="left" vertical="top" wrapText="1"/>
    </xf>
    <xf numFmtId="0" fontId="31" fillId="30" borderId="30" xfId="0" applyFont="1" applyFill="1" applyBorder="1" applyAlignment="1">
      <alignment horizontal="left" vertical="top"/>
    </xf>
    <xf numFmtId="0" fontId="45" fillId="30" borderId="30" xfId="0" applyFont="1" applyFill="1" applyBorder="1" applyAlignment="1">
      <alignment horizontal="left" vertical="top"/>
    </xf>
    <xf numFmtId="3" fontId="45" fillId="30" borderId="30" xfId="0" applyNumberFormat="1" applyFont="1" applyFill="1" applyBorder="1" applyAlignment="1">
      <alignment vertical="top"/>
    </xf>
    <xf numFmtId="9" fontId="45" fillId="30" borderId="30" xfId="0" applyNumberFormat="1" applyFont="1" applyFill="1" applyBorder="1" applyAlignment="1">
      <alignment horizontal="center" vertical="top"/>
    </xf>
    <xf numFmtId="0" fontId="31" fillId="30" borderId="30" xfId="0" applyFont="1" applyFill="1" applyBorder="1" applyAlignment="1">
      <alignment vertical="top"/>
    </xf>
    <xf numFmtId="0" fontId="45" fillId="30" borderId="30" xfId="0" quotePrefix="1" applyFont="1" applyFill="1" applyBorder="1" applyAlignment="1">
      <alignment horizontal="left" vertical="top" wrapText="1"/>
    </xf>
    <xf numFmtId="0" fontId="45" fillId="30" borderId="1" xfId="0" quotePrefix="1" applyFont="1" applyFill="1" applyBorder="1" applyAlignment="1">
      <alignment horizontal="left" vertical="top" wrapText="1"/>
    </xf>
    <xf numFmtId="0" fontId="45" fillId="10" borderId="21" xfId="0" applyFont="1" applyFill="1" applyBorder="1" applyAlignment="1">
      <alignment horizontal="left" vertical="top" wrapText="1"/>
    </xf>
    <xf numFmtId="0" fontId="31" fillId="10" borderId="1" xfId="0" applyFont="1" applyFill="1" applyBorder="1" applyAlignment="1">
      <alignment horizontal="left" vertical="top"/>
    </xf>
    <xf numFmtId="0" fontId="45" fillId="10" borderId="1" xfId="0" applyFont="1" applyFill="1" applyBorder="1" applyAlignment="1">
      <alignment horizontal="left" vertical="top"/>
    </xf>
    <xf numFmtId="3" fontId="45" fillId="10" borderId="1" xfId="0" applyNumberFormat="1" applyFont="1" applyFill="1" applyBorder="1" applyAlignment="1">
      <alignment vertical="top"/>
    </xf>
    <xf numFmtId="0" fontId="31" fillId="10" borderId="1" xfId="0" applyFont="1" applyFill="1" applyBorder="1" applyAlignment="1">
      <alignment vertical="top"/>
    </xf>
    <xf numFmtId="0" fontId="37" fillId="10" borderId="1" xfId="0" applyFont="1" applyFill="1" applyBorder="1" applyAlignment="1">
      <alignment horizontal="left" vertical="top" wrapText="1"/>
    </xf>
    <xf numFmtId="0" fontId="31" fillId="10" borderId="2" xfId="0" applyFont="1" applyFill="1" applyBorder="1" applyAlignment="1">
      <alignment horizontal="left" vertical="top"/>
    </xf>
    <xf numFmtId="0" fontId="31" fillId="10" borderId="31" xfId="0" applyFont="1" applyFill="1" applyBorder="1" applyAlignment="1">
      <alignment horizontal="left" vertical="top"/>
    </xf>
    <xf numFmtId="0" fontId="9" fillId="4" borderId="0" xfId="0" applyFont="1" applyFill="1" applyAlignment="1">
      <alignment horizontal="left" vertical="center"/>
    </xf>
    <xf numFmtId="0" fontId="10" fillId="4" borderId="0" xfId="0" applyFont="1" applyFill="1" applyAlignment="1">
      <alignment vertical="center"/>
    </xf>
    <xf numFmtId="0" fontId="10" fillId="4" borderId="5" xfId="0" applyFont="1" applyFill="1" applyBorder="1" applyAlignment="1">
      <alignment vertical="top"/>
    </xf>
    <xf numFmtId="0" fontId="10" fillId="4" borderId="0" xfId="0" applyFont="1" applyFill="1" applyAlignment="1">
      <alignment vertical="top"/>
    </xf>
    <xf numFmtId="0" fontId="10" fillId="4" borderId="34" xfId="0" applyFont="1" applyFill="1" applyBorder="1" applyAlignment="1">
      <alignment vertical="top"/>
    </xf>
    <xf numFmtId="3" fontId="11" fillId="0" borderId="1" xfId="5" applyNumberFormat="1" applyFont="1" applyBorder="1" applyAlignment="1">
      <alignment horizontal="center" vertical="center"/>
    </xf>
    <xf numFmtId="9" fontId="11" fillId="0" borderId="1" xfId="5" applyNumberFormat="1" applyFont="1" applyBorder="1" applyAlignment="1">
      <alignment horizontal="center" vertical="center"/>
    </xf>
    <xf numFmtId="0" fontId="9" fillId="0" borderId="17" xfId="0" applyFont="1" applyBorder="1" applyAlignment="1">
      <alignment horizontal="left" vertical="center"/>
    </xf>
    <xf numFmtId="0" fontId="11" fillId="0" borderId="1" xfId="5" applyFont="1" applyBorder="1" applyAlignment="1">
      <alignment vertical="top"/>
    </xf>
    <xf numFmtId="3" fontId="11" fillId="0" borderId="1" xfId="5" applyNumberFormat="1" applyFont="1" applyBorder="1" applyAlignment="1">
      <alignment horizontal="center" vertical="top"/>
    </xf>
    <xf numFmtId="9" fontId="11" fillId="0" borderId="1" xfId="5" applyNumberFormat="1" applyFont="1" applyBorder="1" applyAlignment="1">
      <alignment horizontal="center" vertical="top"/>
    </xf>
    <xf numFmtId="0" fontId="11" fillId="21" borderId="1" xfId="0" applyFont="1" applyFill="1" applyBorder="1" applyAlignment="1">
      <alignment vertical="top"/>
    </xf>
    <xf numFmtId="0" fontId="11" fillId="18" borderId="1" xfId="0" applyFont="1" applyFill="1" applyBorder="1" applyAlignment="1">
      <alignment horizontal="left" vertical="top" wrapText="1"/>
    </xf>
    <xf numFmtId="0" fontId="11" fillId="0" borderId="1" xfId="5" applyFont="1" applyBorder="1" applyAlignment="1">
      <alignment horizontal="left" vertical="center" wrapText="1"/>
    </xf>
    <xf numFmtId="0" fontId="11" fillId="0" borderId="1" xfId="5" applyFont="1" applyBorder="1" applyAlignment="1">
      <alignment vertical="top" wrapText="1"/>
    </xf>
    <xf numFmtId="0" fontId="11" fillId="21" borderId="1" xfId="0" applyFont="1" applyFill="1" applyBorder="1" applyAlignment="1">
      <alignment vertical="top" wrapText="1"/>
    </xf>
    <xf numFmtId="0" fontId="10" fillId="33" borderId="1" xfId="0" applyFont="1" applyFill="1" applyBorder="1" applyAlignment="1">
      <alignment horizontal="center" vertical="center" wrapText="1"/>
    </xf>
    <xf numFmtId="3" fontId="11" fillId="0" borderId="1" xfId="0" applyNumberFormat="1" applyFont="1" applyBorder="1" applyAlignment="1">
      <alignment horizontal="center" vertical="top"/>
    </xf>
    <xf numFmtId="49" fontId="11" fillId="0" borderId="1" xfId="5" applyNumberFormat="1" applyFont="1" applyBorder="1" applyAlignment="1">
      <alignment vertical="top" wrapText="1"/>
    </xf>
    <xf numFmtId="43" fontId="11" fillId="0" borderId="1" xfId="1" applyFont="1" applyBorder="1" applyAlignment="1">
      <alignment horizontal="center" vertical="top"/>
    </xf>
    <xf numFmtId="0" fontId="34" fillId="0" borderId="1" xfId="5" applyFont="1" applyBorder="1" applyAlignment="1">
      <alignment vertical="top" wrapText="1"/>
    </xf>
    <xf numFmtId="3" fontId="34" fillId="0" borderId="1" xfId="5" applyNumberFormat="1" applyFont="1" applyBorder="1" applyAlignment="1">
      <alignment horizontal="center" vertical="top"/>
    </xf>
    <xf numFmtId="0" fontId="36" fillId="0" borderId="1" xfId="5" applyFont="1" applyBorder="1" applyAlignment="1">
      <alignment horizontal="center" vertical="top"/>
    </xf>
    <xf numFmtId="0" fontId="36" fillId="0" borderId="1" xfId="5" applyFont="1" applyBorder="1" applyAlignment="1">
      <alignment vertical="top"/>
    </xf>
    <xf numFmtId="0" fontId="36" fillId="0" borderId="1" xfId="5" applyFont="1" applyBorder="1" applyAlignment="1">
      <alignment vertical="top" wrapText="1"/>
    </xf>
    <xf numFmtId="0" fontId="50" fillId="5" borderId="1" xfId="5" applyFont="1" applyFill="1" applyBorder="1" applyAlignment="1">
      <alignment vertical="top" wrapText="1"/>
    </xf>
    <xf numFmtId="3" fontId="11" fillId="5" borderId="1" xfId="5" applyNumberFormat="1" applyFont="1" applyFill="1" applyBorder="1" applyAlignment="1">
      <alignment horizontal="center" vertical="top"/>
    </xf>
    <xf numFmtId="9" fontId="11" fillId="5" borderId="1" xfId="5" applyNumberFormat="1" applyFont="1" applyFill="1" applyBorder="1" applyAlignment="1">
      <alignment horizontal="center" vertical="top"/>
    </xf>
    <xf numFmtId="0" fontId="11" fillId="5" borderId="1" xfId="5" applyFont="1" applyFill="1" applyBorder="1" applyAlignment="1">
      <alignment vertical="top" wrapText="1"/>
    </xf>
    <xf numFmtId="0" fontId="11" fillId="5" borderId="1" xfId="5" applyFont="1" applyFill="1" applyBorder="1" applyAlignment="1">
      <alignment vertical="top"/>
    </xf>
    <xf numFmtId="49" fontId="11" fillId="0" borderId="1" xfId="0" applyNumberFormat="1" applyFont="1" applyBorder="1" applyAlignment="1">
      <alignment vertical="top" wrapText="1"/>
    </xf>
    <xf numFmtId="3" fontId="34" fillId="19" borderId="1" xfId="5" applyNumberFormat="1" applyFont="1" applyFill="1" applyBorder="1" applyAlignment="1">
      <alignment horizontal="center" vertical="top"/>
    </xf>
    <xf numFmtId="9" fontId="11" fillId="20" borderId="1" xfId="5" applyNumberFormat="1" applyFont="1" applyFill="1" applyBorder="1" applyAlignment="1">
      <alignment horizontal="center" vertical="top"/>
    </xf>
    <xf numFmtId="0" fontId="11" fillId="18" borderId="1" xfId="5" applyFont="1" applyFill="1" applyBorder="1" applyAlignment="1">
      <alignment vertical="top"/>
    </xf>
    <xf numFmtId="0" fontId="11" fillId="21" borderId="1" xfId="5" applyFont="1" applyFill="1" applyBorder="1" applyAlignment="1">
      <alignment vertical="top" wrapText="1"/>
    </xf>
    <xf numFmtId="0" fontId="11" fillId="21" borderId="1" xfId="5" applyFont="1" applyFill="1" applyBorder="1" applyAlignment="1">
      <alignment vertical="top"/>
    </xf>
    <xf numFmtId="49" fontId="11" fillId="0" borderId="1" xfId="5" applyNumberFormat="1" applyFont="1" applyBorder="1" applyAlignment="1">
      <alignment vertical="top"/>
    </xf>
    <xf numFmtId="0" fontId="12" fillId="21" borderId="1" xfId="0" applyFont="1" applyFill="1" applyBorder="1" applyAlignment="1">
      <alignment vertical="top"/>
    </xf>
    <xf numFmtId="3" fontId="11" fillId="19" borderId="1" xfId="5" applyNumberFormat="1" applyFont="1" applyFill="1" applyBorder="1" applyAlignment="1">
      <alignment horizontal="center" vertical="top"/>
    </xf>
    <xf numFmtId="9" fontId="12" fillId="20" borderId="1" xfId="5" applyNumberFormat="1" applyFont="1" applyFill="1" applyBorder="1" applyAlignment="1">
      <alignment horizontal="center" vertical="top"/>
    </xf>
    <xf numFmtId="49" fontId="11" fillId="18" borderId="1" xfId="5" applyNumberFormat="1" applyFont="1" applyFill="1" applyBorder="1" applyAlignment="1">
      <alignment vertical="top" wrapText="1"/>
    </xf>
    <xf numFmtId="0" fontId="11" fillId="18" borderId="1" xfId="5" applyFont="1" applyFill="1" applyBorder="1" applyAlignment="1">
      <alignment vertical="top" wrapText="1"/>
    </xf>
    <xf numFmtId="0" fontId="11" fillId="0" borderId="1" xfId="0" applyFont="1" applyBorder="1" applyAlignment="1">
      <alignment horizontal="center" vertical="top"/>
    </xf>
    <xf numFmtId="0" fontId="38" fillId="0" borderId="1" xfId="0" applyFont="1" applyBorder="1" applyAlignment="1">
      <alignment horizontal="center" vertical="top"/>
    </xf>
    <xf numFmtId="0" fontId="38" fillId="0" borderId="1" xfId="0" applyFont="1" applyBorder="1" applyAlignment="1">
      <alignment vertical="top" wrapText="1"/>
    </xf>
    <xf numFmtId="0" fontId="38" fillId="0" borderId="1" xfId="0" applyFont="1" applyBorder="1" applyAlignment="1">
      <alignment vertical="top"/>
    </xf>
    <xf numFmtId="9" fontId="38" fillId="0" borderId="1" xfId="0" applyNumberFormat="1" applyFont="1" applyBorder="1" applyAlignment="1">
      <alignment vertical="top"/>
    </xf>
    <xf numFmtId="49" fontId="38" fillId="0" borderId="1" xfId="0" applyNumberFormat="1" applyFont="1" applyBorder="1" applyAlignment="1">
      <alignment vertical="top" wrapText="1"/>
    </xf>
    <xf numFmtId="0" fontId="9" fillId="0" borderId="1" xfId="0" quotePrefix="1" applyFont="1" applyBorder="1" applyAlignment="1">
      <alignment horizontal="left" vertical="top" wrapText="1"/>
    </xf>
    <xf numFmtId="0" fontId="11" fillId="0" borderId="1" xfId="0" applyFont="1" applyBorder="1" applyAlignment="1">
      <alignment horizontal="center" vertical="top" wrapText="1"/>
    </xf>
    <xf numFmtId="0" fontId="11" fillId="0" borderId="1" xfId="5" applyFont="1" applyBorder="1" applyAlignment="1">
      <alignment horizontal="center" vertical="top" wrapText="1"/>
    </xf>
    <xf numFmtId="0" fontId="11" fillId="0" borderId="1" xfId="5" quotePrefix="1" applyFont="1" applyBorder="1" applyAlignment="1">
      <alignment vertical="top" wrapText="1"/>
    </xf>
    <xf numFmtId="0" fontId="31" fillId="3" borderId="1" xfId="0" applyFont="1" applyFill="1" applyBorder="1" applyAlignment="1">
      <alignment horizontal="center" vertical="top" wrapText="1"/>
    </xf>
    <xf numFmtId="0" fontId="9" fillId="3" borderId="30" xfId="0" applyFont="1" applyFill="1" applyBorder="1" applyAlignment="1">
      <alignment horizontal="center" vertical="top" wrapText="1"/>
    </xf>
    <xf numFmtId="0" fontId="9" fillId="3" borderId="6" xfId="0" applyFont="1" applyFill="1" applyBorder="1" applyAlignment="1">
      <alignment horizontal="center" vertical="top" wrapText="1"/>
    </xf>
    <xf numFmtId="2" fontId="11" fillId="3" borderId="6" xfId="0" applyNumberFormat="1" applyFont="1" applyFill="1" applyBorder="1" applyAlignment="1">
      <alignment horizontal="center" vertical="top" wrapText="1"/>
    </xf>
    <xf numFmtId="0" fontId="9" fillId="3" borderId="30" xfId="0" applyFont="1" applyFill="1" applyBorder="1" applyAlignment="1">
      <alignment horizontal="center" vertical="top"/>
    </xf>
    <xf numFmtId="0" fontId="9" fillId="3" borderId="6" xfId="0" applyFont="1" applyFill="1" applyBorder="1" applyAlignment="1">
      <alignment horizontal="center" vertical="top"/>
    </xf>
    <xf numFmtId="3" fontId="9" fillId="0" borderId="30" xfId="0" applyNumberFormat="1" applyFont="1" applyBorder="1" applyAlignment="1">
      <alignment horizontal="center" vertical="top" wrapText="1"/>
    </xf>
    <xf numFmtId="0" fontId="9" fillId="0" borderId="35" xfId="0" applyFont="1" applyBorder="1" applyAlignment="1">
      <alignment horizontal="center" vertical="top" wrapText="1"/>
    </xf>
    <xf numFmtId="0" fontId="9" fillId="0" borderId="30" xfId="0" applyFont="1" applyBorder="1" applyAlignment="1">
      <alignment horizontal="center" vertical="top" wrapText="1"/>
    </xf>
    <xf numFmtId="0" fontId="9" fillId="0" borderId="30" xfId="0" applyFont="1" applyBorder="1" applyAlignment="1">
      <alignment horizontal="left" vertical="top" wrapText="1"/>
    </xf>
    <xf numFmtId="0" fontId="9" fillId="0" borderId="35" xfId="0" applyFont="1" applyBorder="1" applyAlignment="1">
      <alignment horizontal="left" vertical="top" wrapText="1"/>
    </xf>
    <xf numFmtId="9" fontId="9" fillId="0" borderId="30" xfId="0" applyNumberFormat="1" applyFont="1" applyBorder="1" applyAlignment="1">
      <alignment horizontal="center" vertical="top" wrapText="1"/>
    </xf>
    <xf numFmtId="0" fontId="11" fillId="0" borderId="30" xfId="0" applyFont="1" applyBorder="1" applyAlignment="1">
      <alignment horizontal="left" vertical="top" wrapText="1"/>
    </xf>
    <xf numFmtId="0" fontId="51" fillId="0" borderId="1" xfId="0" applyFont="1" applyBorder="1" applyAlignment="1">
      <alignment horizontal="center" vertical="center"/>
    </xf>
    <xf numFmtId="0" fontId="51" fillId="0" borderId="1" xfId="0" applyFont="1" applyBorder="1" applyAlignment="1">
      <alignment horizontal="center" vertical="top" wrapText="1"/>
    </xf>
    <xf numFmtId="0" fontId="52" fillId="0" borderId="0" xfId="0" applyFont="1"/>
    <xf numFmtId="0" fontId="52" fillId="0" borderId="1" xfId="0" applyFont="1" applyBorder="1" applyAlignment="1">
      <alignment horizontal="center" vertical="center"/>
    </xf>
    <xf numFmtId="0" fontId="53" fillId="0" borderId="6" xfId="0" applyFont="1" applyBorder="1" applyAlignment="1">
      <alignment horizontal="left" vertical="top" wrapText="1"/>
    </xf>
    <xf numFmtId="0" fontId="53" fillId="0" borderId="6" xfId="0" applyFont="1" applyBorder="1" applyAlignment="1">
      <alignment horizontal="left" vertical="center" wrapText="1"/>
    </xf>
    <xf numFmtId="0" fontId="53" fillId="0" borderId="6" xfId="0" applyFont="1" applyBorder="1" applyAlignment="1">
      <alignment horizontal="center" vertical="center" wrapText="1"/>
    </xf>
    <xf numFmtId="0" fontId="54" fillId="0" borderId="1" xfId="0" applyFont="1" applyBorder="1" applyAlignment="1">
      <alignment horizontal="center" vertical="center" wrapText="1"/>
    </xf>
    <xf numFmtId="0" fontId="53" fillId="0" borderId="1" xfId="0" applyFont="1" applyBorder="1" applyAlignment="1">
      <alignment horizontal="left" vertical="top" wrapText="1"/>
    </xf>
    <xf numFmtId="0" fontId="53" fillId="0" borderId="1" xfId="0" applyFont="1" applyBorder="1" applyAlignment="1">
      <alignment horizontal="left" vertical="center" wrapText="1"/>
    </xf>
    <xf numFmtId="0" fontId="53" fillId="0" borderId="1" xfId="0" applyFont="1" applyBorder="1" applyAlignment="1">
      <alignment horizontal="center" vertical="center" wrapText="1"/>
    </xf>
    <xf numFmtId="0" fontId="52" fillId="0" borderId="1" xfId="0" applyFont="1" applyBorder="1" applyAlignment="1">
      <alignment horizontal="left" vertical="top" wrapText="1"/>
    </xf>
    <xf numFmtId="0" fontId="52" fillId="0" borderId="1" xfId="0" applyFont="1" applyBorder="1" applyAlignment="1">
      <alignment horizontal="left" vertical="center" wrapText="1"/>
    </xf>
    <xf numFmtId="0" fontId="52" fillId="0" borderId="1" xfId="0" applyFont="1" applyBorder="1" applyAlignment="1">
      <alignment horizontal="center" vertical="center" wrapText="1"/>
    </xf>
    <xf numFmtId="0" fontId="55" fillId="0" borderId="1" xfId="0" applyFont="1" applyBorder="1" applyAlignment="1">
      <alignment horizontal="center" vertical="center" wrapText="1"/>
    </xf>
    <xf numFmtId="0" fontId="52" fillId="0" borderId="0" xfId="0" applyFont="1" applyAlignment="1">
      <alignment horizontal="center" vertical="center"/>
    </xf>
    <xf numFmtId="0" fontId="52" fillId="0" borderId="0" xfId="0" applyFont="1" applyAlignment="1">
      <alignment vertical="top" wrapText="1"/>
    </xf>
    <xf numFmtId="0" fontId="52" fillId="0" borderId="0" xfId="0" applyFont="1" applyAlignment="1">
      <alignment horizontal="center" vertical="center" wrapText="1"/>
    </xf>
    <xf numFmtId="0" fontId="52" fillId="0" borderId="0" xfId="0" applyFont="1" applyAlignment="1">
      <alignment vertical="center"/>
    </xf>
    <xf numFmtId="0" fontId="11" fillId="0" borderId="1" xfId="5" applyFont="1" applyBorder="1" applyAlignment="1">
      <alignment horizontal="center" vertical="center" wrapText="1"/>
    </xf>
    <xf numFmtId="0" fontId="11" fillId="0" borderId="6" xfId="5" applyFont="1" applyBorder="1" applyAlignment="1">
      <alignment horizontal="center" vertical="top" wrapText="1"/>
    </xf>
    <xf numFmtId="0" fontId="34" fillId="0" borderId="1" xfId="5" applyFont="1" applyBorder="1" applyAlignment="1">
      <alignment horizontal="center" vertical="top" wrapText="1"/>
    </xf>
    <xf numFmtId="0" fontId="50" fillId="5" borderId="1" xfId="5" applyFont="1" applyFill="1" applyBorder="1" applyAlignment="1">
      <alignment horizontal="center" vertical="top" wrapText="1"/>
    </xf>
    <xf numFmtId="0" fontId="11" fillId="19" borderId="1" xfId="5" applyFont="1" applyFill="1" applyBorder="1" applyAlignment="1">
      <alignment horizontal="center" vertical="top" wrapText="1"/>
    </xf>
    <xf numFmtId="0" fontId="11" fillId="19" borderId="1" xfId="5" applyFont="1" applyFill="1" applyBorder="1" applyAlignment="1">
      <alignment horizontal="center" vertical="top"/>
    </xf>
    <xf numFmtId="0" fontId="38" fillId="0" borderId="1" xfId="0" applyFont="1" applyBorder="1" applyAlignment="1">
      <alignment horizontal="center" vertical="top" wrapText="1"/>
    </xf>
    <xf numFmtId="0" fontId="32" fillId="0" borderId="1" xfId="0" applyFont="1" applyBorder="1" applyAlignment="1">
      <alignment horizontal="center" vertical="center"/>
    </xf>
    <xf numFmtId="0" fontId="37" fillId="2" borderId="1" xfId="0" applyFont="1" applyFill="1" applyBorder="1" applyAlignment="1">
      <alignment horizontal="center" vertical="top"/>
    </xf>
    <xf numFmtId="0" fontId="37" fillId="2" borderId="1" xfId="0" applyFont="1" applyFill="1" applyBorder="1" applyAlignment="1">
      <alignment horizontal="center" vertical="top" wrapText="1"/>
    </xf>
    <xf numFmtId="0" fontId="37" fillId="28" borderId="1" xfId="0" applyFont="1" applyFill="1" applyBorder="1" applyAlignment="1">
      <alignment horizontal="center" vertical="top"/>
    </xf>
    <xf numFmtId="0" fontId="45" fillId="28" borderId="1" xfId="0" applyFont="1" applyFill="1" applyBorder="1" applyAlignment="1">
      <alignment horizontal="center" vertical="top"/>
    </xf>
    <xf numFmtId="0" fontId="45" fillId="31" borderId="1" xfId="0" applyFont="1" applyFill="1" applyBorder="1" applyAlignment="1">
      <alignment horizontal="center" vertical="top"/>
    </xf>
    <xf numFmtId="0" fontId="37" fillId="31" borderId="1" xfId="0" applyFont="1" applyFill="1" applyBorder="1" applyAlignment="1">
      <alignment horizontal="center" vertical="top"/>
    </xf>
    <xf numFmtId="0" fontId="45" fillId="10" borderId="1" xfId="0" applyFont="1" applyFill="1" applyBorder="1" applyAlignment="1">
      <alignment horizontal="center" vertical="top"/>
    </xf>
    <xf numFmtId="0" fontId="45" fillId="30" borderId="1" xfId="0" applyFont="1" applyFill="1" applyBorder="1" applyAlignment="1">
      <alignment horizontal="center" vertical="top"/>
    </xf>
    <xf numFmtId="0" fontId="45" fillId="30" borderId="30" xfId="0" applyFont="1" applyFill="1" applyBorder="1" applyAlignment="1">
      <alignment horizontal="center" vertical="top"/>
    </xf>
    <xf numFmtId="0" fontId="45" fillId="0" borderId="0" xfId="0" applyFont="1" applyAlignment="1">
      <alignment horizontal="center" vertical="top"/>
    </xf>
    <xf numFmtId="0" fontId="45" fillId="30" borderId="23" xfId="0" applyFont="1" applyFill="1" applyBorder="1" applyAlignment="1">
      <alignment horizontal="left" vertical="top"/>
    </xf>
    <xf numFmtId="0" fontId="45" fillId="30" borderId="50" xfId="0" applyFont="1" applyFill="1" applyBorder="1" applyAlignment="1">
      <alignment horizontal="left" vertical="top"/>
    </xf>
    <xf numFmtId="0" fontId="31" fillId="30" borderId="31" xfId="0" applyFont="1" applyFill="1" applyBorder="1" applyAlignment="1">
      <alignment horizontal="left" vertical="top"/>
    </xf>
    <xf numFmtId="0" fontId="31" fillId="3" borderId="2" xfId="0" applyFont="1" applyFill="1" applyBorder="1" applyAlignment="1">
      <alignment vertical="top"/>
    </xf>
    <xf numFmtId="0" fontId="10" fillId="0" borderId="1" xfId="0" applyFont="1" applyBorder="1" applyAlignment="1">
      <alignment vertical="center"/>
    </xf>
    <xf numFmtId="0" fontId="9" fillId="0" borderId="1" xfId="0" applyFont="1" applyBorder="1" applyAlignment="1">
      <alignment vertical="center" wrapText="1"/>
    </xf>
    <xf numFmtId="0" fontId="10" fillId="0" borderId="1" xfId="0" applyFont="1" applyBorder="1" applyAlignment="1">
      <alignment horizontal="center" wrapText="1"/>
    </xf>
    <xf numFmtId="10" fontId="10" fillId="2" borderId="1" xfId="0" applyNumberFormat="1" applyFont="1" applyFill="1" applyBorder="1" applyAlignment="1">
      <alignment vertical="center"/>
    </xf>
    <xf numFmtId="0" fontId="38" fillId="0" borderId="30" xfId="0" applyFont="1" applyBorder="1" applyAlignment="1">
      <alignment vertical="top" wrapText="1"/>
    </xf>
    <xf numFmtId="0" fontId="38" fillId="0" borderId="30" xfId="0" applyFont="1" applyBorder="1" applyAlignment="1">
      <alignment horizontal="center" vertical="top" wrapText="1"/>
    </xf>
    <xf numFmtId="0" fontId="31" fillId="0" borderId="1" xfId="0" applyFont="1" applyBorder="1" applyAlignment="1">
      <alignment horizontal="left" vertical="top" wrapText="1"/>
    </xf>
    <xf numFmtId="0" fontId="31" fillId="0" borderId="1" xfId="0" applyFont="1" applyBorder="1" applyAlignment="1">
      <alignment horizontal="center" vertical="center"/>
    </xf>
    <xf numFmtId="0" fontId="31" fillId="3" borderId="4" xfId="0" applyFont="1" applyFill="1" applyBorder="1" applyAlignment="1">
      <alignment horizontal="left" vertical="center"/>
    </xf>
    <xf numFmtId="0" fontId="45" fillId="0" borderId="1" xfId="0" applyFont="1" applyBorder="1" applyAlignment="1">
      <alignment horizontal="left" vertical="center"/>
    </xf>
    <xf numFmtId="0" fontId="32" fillId="0" borderId="1" xfId="0" applyFont="1" applyBorder="1" applyAlignment="1">
      <alignment horizontal="left" vertical="center" wrapText="1"/>
    </xf>
    <xf numFmtId="0" fontId="31" fillId="2" borderId="1" xfId="0" applyFont="1" applyFill="1" applyBorder="1" applyAlignment="1">
      <alignment horizontal="center" vertical="center"/>
    </xf>
    <xf numFmtId="0" fontId="32" fillId="0" borderId="0" xfId="0" applyFont="1" applyAlignment="1">
      <alignment horizontal="center" wrapText="1"/>
    </xf>
    <xf numFmtId="0" fontId="31" fillId="0" borderId="1" xfId="0" applyFont="1" applyBorder="1" applyAlignment="1">
      <alignment vertical="center"/>
    </xf>
    <xf numFmtId="49" fontId="31" fillId="0" borderId="1" xfId="0" applyNumberFormat="1" applyFont="1" applyBorder="1" applyAlignment="1">
      <alignment horizontal="center" vertical="center"/>
    </xf>
    <xf numFmtId="10" fontId="31" fillId="0" borderId="1" xfId="0" applyNumberFormat="1" applyFont="1" applyBorder="1" applyAlignment="1">
      <alignment horizontal="center" vertical="center"/>
    </xf>
    <xf numFmtId="10" fontId="32" fillId="2" borderId="0" xfId="0" applyNumberFormat="1" applyFont="1" applyFill="1" applyAlignment="1">
      <alignment vertical="center"/>
    </xf>
    <xf numFmtId="0" fontId="31" fillId="3" borderId="4" xfId="0" applyFont="1" applyFill="1" applyBorder="1" applyAlignment="1">
      <alignment horizontal="left" vertical="center" wrapText="1"/>
    </xf>
    <xf numFmtId="0" fontId="31" fillId="0" borderId="27" xfId="0" applyFont="1" applyBorder="1" applyAlignment="1">
      <alignment horizontal="left" vertical="top" wrapText="1"/>
    </xf>
    <xf numFmtId="0" fontId="31" fillId="0" borderId="44" xfId="0" applyFont="1" applyBorder="1" applyAlignment="1">
      <alignment horizontal="left" vertical="top" wrapText="1"/>
    </xf>
    <xf numFmtId="0" fontId="45" fillId="0" borderId="1" xfId="0" applyFont="1" applyBorder="1" applyAlignment="1">
      <alignment horizontal="left" vertical="center" wrapText="1"/>
    </xf>
    <xf numFmtId="0" fontId="31" fillId="0" borderId="17" xfId="0" applyFont="1" applyBorder="1" applyAlignment="1">
      <alignment horizontal="left" vertical="top" wrapText="1"/>
    </xf>
    <xf numFmtId="0" fontId="32" fillId="0" borderId="0" xfId="0" applyFont="1" applyAlignment="1">
      <alignment horizontal="left" vertical="center"/>
    </xf>
    <xf numFmtId="0" fontId="32" fillId="0" borderId="0" xfId="0" applyFont="1" applyAlignment="1">
      <alignment horizontal="center" vertical="center" wrapText="1"/>
    </xf>
    <xf numFmtId="0" fontId="32" fillId="33" borderId="1" xfId="0" applyFont="1" applyFill="1" applyBorder="1" applyAlignment="1">
      <alignment horizontal="center" vertical="center" wrapText="1"/>
    </xf>
    <xf numFmtId="0" fontId="31" fillId="0" borderId="31" xfId="0" applyFont="1" applyBorder="1" applyAlignment="1">
      <alignment horizontal="left" vertical="top" wrapText="1"/>
    </xf>
    <xf numFmtId="0" fontId="31" fillId="0" borderId="1" xfId="0" applyFont="1" applyBorder="1" applyAlignment="1">
      <alignment horizontal="center" vertical="top" wrapText="1"/>
    </xf>
    <xf numFmtId="0" fontId="31" fillId="0" borderId="17" xfId="0" applyFont="1" applyBorder="1" applyAlignment="1">
      <alignment horizontal="center" vertical="top" wrapText="1"/>
    </xf>
    <xf numFmtId="3" fontId="31" fillId="0" borderId="1" xfId="0" applyNumberFormat="1" applyFont="1" applyBorder="1" applyAlignment="1">
      <alignment horizontal="center" vertical="top" wrapText="1"/>
    </xf>
    <xf numFmtId="9" fontId="45" fillId="0" borderId="1" xfId="0" applyNumberFormat="1" applyFont="1" applyBorder="1" applyAlignment="1">
      <alignment horizontal="center" vertical="top" wrapText="1"/>
    </xf>
    <xf numFmtId="9" fontId="45" fillId="0" borderId="6" xfId="0" applyNumberFormat="1" applyFont="1" applyBorder="1" applyAlignment="1">
      <alignment horizontal="center" vertical="top" wrapText="1"/>
    </xf>
    <xf numFmtId="9" fontId="31" fillId="0" borderId="1" xfId="0" applyNumberFormat="1" applyFont="1" applyBorder="1" applyAlignment="1">
      <alignment horizontal="center" vertical="top" wrapText="1"/>
    </xf>
    <xf numFmtId="0" fontId="31" fillId="0" borderId="27" xfId="0" quotePrefix="1" applyFont="1" applyBorder="1" applyAlignment="1">
      <alignment horizontal="left" vertical="top" wrapText="1"/>
    </xf>
    <xf numFmtId="0" fontId="31" fillId="0" borderId="1" xfId="0" applyFont="1" applyBorder="1" applyAlignment="1">
      <alignment vertical="top" wrapText="1"/>
    </xf>
    <xf numFmtId="0" fontId="31" fillId="0" borderId="17" xfId="0" quotePrefix="1" applyFont="1" applyBorder="1" applyAlignment="1">
      <alignment horizontal="left" vertical="top" wrapText="1"/>
    </xf>
    <xf numFmtId="0" fontId="31" fillId="0" borderId="44" xfId="0" quotePrefix="1" applyFont="1" applyBorder="1" applyAlignment="1">
      <alignment horizontal="left" vertical="top" wrapText="1"/>
    </xf>
    <xf numFmtId="9" fontId="25" fillId="0" borderId="1" xfId="7" applyNumberFormat="1" applyBorder="1" applyAlignment="1">
      <alignment horizontal="center" vertical="top" wrapText="1"/>
    </xf>
    <xf numFmtId="9" fontId="48" fillId="0" borderId="1" xfId="0" applyNumberFormat="1" applyFont="1" applyBorder="1" applyAlignment="1">
      <alignment horizontal="center" vertical="top" wrapText="1"/>
    </xf>
    <xf numFmtId="3" fontId="31" fillId="0" borderId="0" xfId="0" applyNumberFormat="1" applyFont="1" applyAlignment="1">
      <alignment horizontal="center" vertical="top" wrapText="1"/>
    </xf>
    <xf numFmtId="0" fontId="45" fillId="0" borderId="0" xfId="0" applyFont="1" applyAlignment="1">
      <alignment horizontal="left" vertical="top" wrapText="1"/>
    </xf>
    <xf numFmtId="9" fontId="31" fillId="0" borderId="0" xfId="0" applyNumberFormat="1" applyFont="1" applyAlignment="1">
      <alignment horizontal="center" vertical="top" wrapText="1"/>
    </xf>
    <xf numFmtId="9" fontId="45" fillId="0" borderId="0" xfId="0" applyNumberFormat="1" applyFont="1" applyAlignment="1">
      <alignment horizontal="center" vertical="top" wrapText="1"/>
    </xf>
    <xf numFmtId="10" fontId="31" fillId="0" borderId="0" xfId="0" applyNumberFormat="1" applyFont="1" applyAlignment="1">
      <alignment horizontal="center" vertical="top" wrapText="1"/>
    </xf>
    <xf numFmtId="0" fontId="31" fillId="0" borderId="30" xfId="0" applyFont="1" applyBorder="1" applyAlignment="1">
      <alignment horizontal="center" vertical="top" wrapText="1"/>
    </xf>
    <xf numFmtId="0" fontId="31" fillId="0" borderId="20" xfId="0" applyFont="1" applyBorder="1" applyAlignment="1">
      <alignment horizontal="center" vertical="top" wrapText="1"/>
    </xf>
    <xf numFmtId="0" fontId="31" fillId="0" borderId="20" xfId="0" applyFont="1" applyBorder="1" applyAlignment="1">
      <alignment horizontal="left" vertical="top" wrapText="1"/>
    </xf>
    <xf numFmtId="0" fontId="31" fillId="0" borderId="30" xfId="0" applyFont="1" applyBorder="1" applyAlignment="1">
      <alignment horizontal="left" vertical="top" wrapText="1"/>
    </xf>
    <xf numFmtId="0" fontId="31" fillId="0" borderId="36" xfId="0" applyFont="1" applyBorder="1" applyAlignment="1">
      <alignment horizontal="left" vertical="top" wrapText="1"/>
    </xf>
    <xf numFmtId="3" fontId="31" fillId="0" borderId="30" xfId="0" applyNumberFormat="1" applyFont="1" applyBorder="1" applyAlignment="1">
      <alignment horizontal="center" vertical="top" wrapText="1"/>
    </xf>
    <xf numFmtId="0" fontId="45" fillId="0" borderId="30" xfId="0" applyFont="1" applyBorder="1" applyAlignment="1">
      <alignment horizontal="left" vertical="top" wrapText="1"/>
    </xf>
    <xf numFmtId="9" fontId="31" fillId="0" borderId="30" xfId="0" applyNumberFormat="1" applyFont="1" applyBorder="1" applyAlignment="1">
      <alignment horizontal="center" vertical="top" wrapText="1"/>
    </xf>
    <xf numFmtId="9" fontId="45" fillId="0" borderId="30" xfId="0" applyNumberFormat="1" applyFont="1" applyBorder="1" applyAlignment="1">
      <alignment horizontal="center" vertical="top" wrapText="1"/>
    </xf>
    <xf numFmtId="0" fontId="31" fillId="0" borderId="1" xfId="0" quotePrefix="1" applyFont="1" applyBorder="1" applyAlignment="1">
      <alignment horizontal="left" vertical="top" wrapText="1"/>
    </xf>
    <xf numFmtId="10" fontId="25" fillId="0" borderId="30" xfId="7" applyNumberFormat="1" applyBorder="1" applyAlignment="1">
      <alignment horizontal="center" vertical="top" wrapText="1"/>
    </xf>
    <xf numFmtId="0" fontId="31" fillId="0" borderId="0" xfId="2" applyFont="1" applyAlignment="1">
      <alignment horizontal="center" vertical="center" wrapText="1"/>
    </xf>
    <xf numFmtId="0" fontId="31" fillId="0" borderId="0" xfId="2" applyFont="1"/>
    <xf numFmtId="0" fontId="31" fillId="0" borderId="0" xfId="2" applyFont="1" applyAlignment="1">
      <alignment horizontal="left"/>
    </xf>
    <xf numFmtId="0" fontId="32" fillId="0" borderId="1" xfId="2" applyFont="1" applyBorder="1" applyAlignment="1">
      <alignment horizontal="center" vertical="top"/>
    </xf>
    <xf numFmtId="0" fontId="31" fillId="0" borderId="35" xfId="2" applyFont="1" applyBorder="1" applyAlignment="1">
      <alignment horizontal="left" vertical="top"/>
    </xf>
    <xf numFmtId="0" fontId="45" fillId="0" borderId="1" xfId="2" applyFont="1" applyBorder="1" applyAlignment="1">
      <alignment vertical="top"/>
    </xf>
    <xf numFmtId="3" fontId="37" fillId="0" borderId="1" xfId="2" applyNumberFormat="1" applyFont="1" applyBorder="1" applyAlignment="1">
      <alignment horizontal="center" vertical="top"/>
    </xf>
    <xf numFmtId="0" fontId="45" fillId="5" borderId="17" xfId="2" applyFont="1" applyFill="1" applyBorder="1" applyAlignment="1">
      <alignment horizontal="left" vertical="top"/>
    </xf>
    <xf numFmtId="0" fontId="31" fillId="5" borderId="30" xfId="2" applyFont="1" applyFill="1" applyBorder="1" applyAlignment="1">
      <alignment horizontal="left" vertical="top" wrapText="1"/>
    </xf>
    <xf numFmtId="0" fontId="31" fillId="5" borderId="30" xfId="2" applyFont="1" applyFill="1" applyBorder="1" applyAlignment="1">
      <alignment horizontal="left" vertical="top"/>
    </xf>
    <xf numFmtId="0" fontId="45" fillId="5" borderId="1" xfId="2" applyFont="1" applyFill="1" applyBorder="1" applyAlignment="1">
      <alignment vertical="top"/>
    </xf>
    <xf numFmtId="0" fontId="45" fillId="5" borderId="1" xfId="2" applyFont="1" applyFill="1" applyBorder="1" applyAlignment="1">
      <alignment horizontal="center" vertical="top"/>
    </xf>
    <xf numFmtId="0" fontId="45" fillId="0" borderId="1" xfId="2" applyFont="1" applyBorder="1" applyAlignment="1">
      <alignment horizontal="left" vertical="top"/>
    </xf>
    <xf numFmtId="0" fontId="45" fillId="0" borderId="1" xfId="2" applyFont="1" applyBorder="1" applyAlignment="1">
      <alignment horizontal="center" vertical="top"/>
    </xf>
    <xf numFmtId="0" fontId="31" fillId="0" borderId="30" xfId="2" applyFont="1" applyBorder="1" applyAlignment="1">
      <alignment horizontal="left" vertical="top" wrapText="1"/>
    </xf>
    <xf numFmtId="0" fontId="31" fillId="0" borderId="30" xfId="2" applyFont="1" applyBorder="1" applyAlignment="1">
      <alignment horizontal="left" vertical="top"/>
    </xf>
    <xf numFmtId="0" fontId="31" fillId="0" borderId="43" xfId="2" applyFont="1" applyBorder="1" applyAlignment="1">
      <alignment horizontal="left" vertical="top" wrapText="1"/>
    </xf>
    <xf numFmtId="0" fontId="31" fillId="0" borderId="1" xfId="2" applyFont="1" applyBorder="1" applyAlignment="1">
      <alignment horizontal="left" vertical="top"/>
    </xf>
    <xf numFmtId="0" fontId="31" fillId="0" borderId="6" xfId="2" applyFont="1" applyBorder="1" applyAlignment="1">
      <alignment horizontal="left" vertical="top"/>
    </xf>
    <xf numFmtId="0" fontId="31" fillId="0" borderId="1" xfId="2" applyFont="1" applyBorder="1" applyAlignment="1">
      <alignment vertical="top"/>
    </xf>
    <xf numFmtId="0" fontId="31" fillId="0" borderId="1" xfId="2" applyFont="1" applyBorder="1" applyAlignment="1">
      <alignment horizontal="left" vertical="top" wrapText="1"/>
    </xf>
    <xf numFmtId="0" fontId="31" fillId="5" borderId="1" xfId="2" applyFont="1" applyFill="1" applyBorder="1" applyAlignment="1">
      <alignment vertical="top"/>
    </xf>
    <xf numFmtId="0" fontId="31" fillId="5" borderId="1" xfId="2" applyFont="1" applyFill="1" applyBorder="1" applyAlignment="1">
      <alignment horizontal="left" vertical="top"/>
    </xf>
    <xf numFmtId="0" fontId="32" fillId="0" borderId="0" xfId="2" applyFont="1" applyAlignment="1">
      <alignment horizontal="center" vertical="center"/>
    </xf>
    <xf numFmtId="0" fontId="32" fillId="0" borderId="1" xfId="2" applyFont="1" applyBorder="1" applyAlignment="1">
      <alignment horizontal="center" vertical="center" wrapText="1"/>
    </xf>
    <xf numFmtId="0" fontId="32" fillId="33" borderId="1" xfId="2" applyFont="1" applyFill="1" applyBorder="1" applyAlignment="1">
      <alignment horizontal="center" vertical="center" wrapText="1"/>
    </xf>
    <xf numFmtId="0" fontId="45" fillId="0" borderId="1" xfId="2" applyFont="1" applyBorder="1" applyAlignment="1">
      <alignment horizontal="left" vertical="top" wrapText="1"/>
    </xf>
    <xf numFmtId="0" fontId="45" fillId="0" borderId="1" xfId="2" applyFont="1" applyBorder="1" applyAlignment="1">
      <alignment horizontal="center" vertical="top" wrapText="1"/>
    </xf>
    <xf numFmtId="0" fontId="37" fillId="0" borderId="24" xfId="2" applyFont="1" applyBorder="1" applyAlignment="1">
      <alignment horizontal="center" vertical="top" wrapText="1"/>
    </xf>
    <xf numFmtId="0" fontId="45" fillId="5" borderId="17" xfId="2" applyFont="1" applyFill="1" applyBorder="1" applyAlignment="1">
      <alignment horizontal="left" vertical="top" wrapText="1"/>
    </xf>
    <xf numFmtId="0" fontId="45" fillId="0" borderId="17" xfId="2" applyFont="1" applyBorder="1" applyAlignment="1">
      <alignment horizontal="left" vertical="top" wrapText="1"/>
    </xf>
    <xf numFmtId="0" fontId="31" fillId="0" borderId="1" xfId="2" applyFont="1" applyBorder="1" applyAlignment="1">
      <alignment vertical="top" wrapText="1"/>
    </xf>
    <xf numFmtId="0" fontId="31" fillId="5" borderId="1" xfId="2" applyFont="1" applyFill="1" applyBorder="1" applyAlignment="1">
      <alignment vertical="top" wrapText="1"/>
    </xf>
    <xf numFmtId="0" fontId="45" fillId="0" borderId="28" xfId="2" applyFont="1" applyBorder="1" applyAlignment="1">
      <alignment horizontal="left" vertical="top" wrapText="1"/>
    </xf>
    <xf numFmtId="0" fontId="31" fillId="0" borderId="6" xfId="2" applyFont="1" applyBorder="1" applyAlignment="1">
      <alignment horizontal="center" vertical="top"/>
    </xf>
    <xf numFmtId="0" fontId="31" fillId="3" borderId="4" xfId="2" applyFont="1" applyFill="1" applyBorder="1" applyAlignment="1">
      <alignment horizontal="left" vertical="top"/>
    </xf>
    <xf numFmtId="0" fontId="31" fillId="4" borderId="5" xfId="2" applyFont="1" applyFill="1" applyBorder="1" applyAlignment="1">
      <alignment vertical="top"/>
    </xf>
    <xf numFmtId="0" fontId="31" fillId="4" borderId="3" xfId="2" applyFont="1" applyFill="1" applyBorder="1" applyAlignment="1">
      <alignment vertical="top"/>
    </xf>
    <xf numFmtId="0" fontId="31" fillId="0" borderId="0" xfId="2" applyFont="1" applyAlignment="1">
      <alignment vertical="top"/>
    </xf>
    <xf numFmtId="0" fontId="31" fillId="4" borderId="0" xfId="2" applyFont="1" applyFill="1" applyAlignment="1">
      <alignment vertical="top"/>
    </xf>
    <xf numFmtId="0" fontId="31" fillId="4" borderId="7" xfId="2" applyFont="1" applyFill="1" applyBorder="1" applyAlignment="1">
      <alignment vertical="top"/>
    </xf>
    <xf numFmtId="0" fontId="31" fillId="3" borderId="4" xfId="2" applyFont="1" applyFill="1" applyBorder="1" applyAlignment="1">
      <alignment horizontal="left" vertical="top" wrapText="1"/>
    </xf>
    <xf numFmtId="0" fontId="31" fillId="4" borderId="34" xfId="2" applyFont="1" applyFill="1" applyBorder="1" applyAlignment="1">
      <alignment vertical="top"/>
    </xf>
    <xf numFmtId="0" fontId="31" fillId="4" borderId="8" xfId="2" applyFont="1" applyFill="1" applyBorder="1" applyAlignment="1">
      <alignment vertical="top"/>
    </xf>
    <xf numFmtId="3" fontId="31" fillId="0" borderId="30" xfId="2" applyNumberFormat="1" applyFont="1" applyBorder="1" applyAlignment="1">
      <alignment horizontal="center" vertical="top" wrapText="1"/>
    </xf>
    <xf numFmtId="9" fontId="45" fillId="0" borderId="17" xfId="2" applyNumberFormat="1" applyFont="1" applyBorder="1" applyAlignment="1">
      <alignment horizontal="center" vertical="top"/>
    </xf>
    <xf numFmtId="9" fontId="45" fillId="5" borderId="1" xfId="2" applyNumberFormat="1" applyFont="1" applyFill="1" applyBorder="1" applyAlignment="1">
      <alignment horizontal="center" vertical="top"/>
    </xf>
    <xf numFmtId="0" fontId="45" fillId="0" borderId="17" xfId="2" applyFont="1" applyBorder="1" applyAlignment="1">
      <alignment vertical="top"/>
    </xf>
    <xf numFmtId="0" fontId="31" fillId="0" borderId="17" xfId="2" applyFont="1" applyBorder="1" applyAlignment="1">
      <alignment horizontal="left" vertical="top"/>
    </xf>
    <xf numFmtId="0" fontId="32" fillId="0" borderId="30" xfId="2" applyFont="1" applyBorder="1" applyAlignment="1">
      <alignment horizontal="center" vertical="top"/>
    </xf>
    <xf numFmtId="0" fontId="31" fillId="0" borderId="1" xfId="2" applyFont="1" applyBorder="1" applyAlignment="1">
      <alignment horizontal="center" vertical="top"/>
    </xf>
    <xf numFmtId="9" fontId="45" fillId="0" borderId="1" xfId="2" applyNumberFormat="1" applyFont="1" applyBorder="1" applyAlignment="1">
      <alignment horizontal="center" vertical="top"/>
    </xf>
    <xf numFmtId="9" fontId="45" fillId="0" borderId="6" xfId="2" applyNumberFormat="1" applyFont="1" applyBorder="1" applyAlignment="1">
      <alignment horizontal="center" vertical="top"/>
    </xf>
    <xf numFmtId="0" fontId="31" fillId="5" borderId="1" xfId="2" applyFont="1" applyFill="1" applyBorder="1" applyAlignment="1">
      <alignment horizontal="center" vertical="top"/>
    </xf>
    <xf numFmtId="49" fontId="45" fillId="5" borderId="1" xfId="2" applyNumberFormat="1" applyFont="1" applyFill="1" applyBorder="1" applyAlignment="1">
      <alignment horizontal="center" vertical="top"/>
    </xf>
    <xf numFmtId="0" fontId="45" fillId="5" borderId="1" xfId="2" applyFont="1" applyFill="1" applyBorder="1" applyAlignment="1">
      <alignment horizontal="left" vertical="top"/>
    </xf>
    <xf numFmtId="3" fontId="45" fillId="5" borderId="1" xfId="2" applyNumberFormat="1" applyFont="1" applyFill="1" applyBorder="1" applyAlignment="1">
      <alignment horizontal="center" vertical="top"/>
    </xf>
    <xf numFmtId="0" fontId="45" fillId="5" borderId="1" xfId="2" applyFont="1" applyFill="1" applyBorder="1" applyAlignment="1">
      <alignment vertical="top" wrapText="1"/>
    </xf>
    <xf numFmtId="0" fontId="45" fillId="5" borderId="1" xfId="2" applyFont="1" applyFill="1" applyBorder="1" applyAlignment="1">
      <alignment horizontal="center" vertical="top" wrapText="1"/>
    </xf>
    <xf numFmtId="0" fontId="31" fillId="5" borderId="1" xfId="2" applyFont="1" applyFill="1" applyBorder="1" applyAlignment="1">
      <alignment horizontal="left" vertical="top" wrapText="1"/>
    </xf>
    <xf numFmtId="0" fontId="45" fillId="0" borderId="1" xfId="2" applyFont="1" applyBorder="1" applyAlignment="1">
      <alignment vertical="top" wrapText="1"/>
    </xf>
    <xf numFmtId="3" fontId="45" fillId="0" borderId="1" xfId="2" applyNumberFormat="1" applyFont="1" applyBorder="1" applyAlignment="1">
      <alignment horizontal="center" vertical="top"/>
    </xf>
    <xf numFmtId="0" fontId="37" fillId="0" borderId="1" xfId="2" applyFont="1" applyBorder="1" applyAlignment="1">
      <alignment horizontal="center" vertical="top"/>
    </xf>
    <xf numFmtId="0" fontId="32" fillId="0" borderId="3" xfId="2" applyFont="1" applyBorder="1" applyAlignment="1">
      <alignment horizontal="center" vertical="center"/>
    </xf>
    <xf numFmtId="0" fontId="31" fillId="4" borderId="0" xfId="2" applyFont="1" applyFill="1" applyAlignment="1">
      <alignment horizontal="left" vertical="top" wrapText="1"/>
    </xf>
    <xf numFmtId="0" fontId="32" fillId="0" borderId="1" xfId="2" applyFont="1" applyBorder="1" applyAlignment="1">
      <alignment horizontal="center" vertical="center"/>
    </xf>
    <xf numFmtId="0" fontId="31" fillId="3" borderId="1" xfId="2" applyFont="1" applyFill="1" applyBorder="1" applyAlignment="1">
      <alignment vertical="top"/>
    </xf>
    <xf numFmtId="0" fontId="48" fillId="5" borderId="1" xfId="2" applyFont="1" applyFill="1" applyBorder="1" applyAlignment="1">
      <alignment horizontal="center" vertical="top"/>
    </xf>
    <xf numFmtId="0" fontId="48" fillId="5" borderId="41" xfId="2" applyFont="1" applyFill="1" applyBorder="1" applyAlignment="1">
      <alignment vertical="top"/>
    </xf>
    <xf numFmtId="0" fontId="48" fillId="5" borderId="30" xfId="2" applyFont="1" applyFill="1" applyBorder="1" applyAlignment="1">
      <alignment horizontal="left" vertical="top" wrapText="1"/>
    </xf>
    <xf numFmtId="0" fontId="48" fillId="5" borderId="30" xfId="2" applyFont="1" applyFill="1" applyBorder="1" applyAlignment="1">
      <alignment horizontal="left" vertical="top"/>
    </xf>
    <xf numFmtId="0" fontId="48" fillId="5" borderId="1" xfId="2" applyFont="1" applyFill="1" applyBorder="1" applyAlignment="1">
      <alignment vertical="top" wrapText="1"/>
    </xf>
    <xf numFmtId="3" fontId="48" fillId="5" borderId="1" xfId="2" applyNumberFormat="1" applyFont="1" applyFill="1" applyBorder="1" applyAlignment="1">
      <alignment horizontal="center" vertical="top"/>
    </xf>
    <xf numFmtId="9" fontId="48" fillId="5" borderId="1" xfId="2" applyNumberFormat="1" applyFont="1" applyFill="1" applyBorder="1" applyAlignment="1">
      <alignment horizontal="center" vertical="top"/>
    </xf>
    <xf numFmtId="0" fontId="48" fillId="5" borderId="1" xfId="2" applyFont="1" applyFill="1" applyBorder="1" applyAlignment="1">
      <alignment horizontal="left" vertical="top" wrapText="1"/>
    </xf>
    <xf numFmtId="0" fontId="48" fillId="5" borderId="1" xfId="2" applyFont="1" applyFill="1" applyBorder="1" applyAlignment="1">
      <alignment horizontal="left" vertical="top"/>
    </xf>
    <xf numFmtId="0" fontId="48" fillId="5" borderId="1" xfId="2" applyFont="1" applyFill="1" applyBorder="1" applyAlignment="1">
      <alignment horizontal="center" vertical="top" wrapText="1"/>
    </xf>
    <xf numFmtId="0" fontId="48" fillId="0" borderId="1" xfId="2" applyFont="1" applyBorder="1" applyAlignment="1">
      <alignment vertical="top"/>
    </xf>
    <xf numFmtId="0" fontId="48" fillId="0" borderId="0" xfId="2" applyFont="1" applyAlignment="1">
      <alignment vertical="top"/>
    </xf>
    <xf numFmtId="0" fontId="48" fillId="3" borderId="1" xfId="2" applyFont="1" applyFill="1" applyBorder="1" applyAlignment="1">
      <alignment vertical="top"/>
    </xf>
    <xf numFmtId="0" fontId="48" fillId="5" borderId="42" xfId="2" applyFont="1" applyFill="1" applyBorder="1" applyAlignment="1">
      <alignment vertical="top"/>
    </xf>
    <xf numFmtId="9" fontId="48" fillId="5" borderId="6" xfId="2" applyNumberFormat="1" applyFont="1" applyFill="1" applyBorder="1" applyAlignment="1">
      <alignment horizontal="center" vertical="top"/>
    </xf>
    <xf numFmtId="0" fontId="31" fillId="0" borderId="3" xfId="2" quotePrefix="1" applyFont="1" applyBorder="1" applyAlignment="1">
      <alignment horizontal="left" vertical="top" wrapText="1"/>
    </xf>
    <xf numFmtId="0" fontId="31" fillId="0" borderId="8" xfId="2" applyFont="1" applyBorder="1" applyAlignment="1">
      <alignment horizontal="left" vertical="top" wrapText="1"/>
    </xf>
    <xf numFmtId="0" fontId="48" fillId="0" borderId="1" xfId="2" applyFont="1" applyBorder="1" applyAlignment="1">
      <alignment horizontal="center" vertical="top"/>
    </xf>
    <xf numFmtId="0" fontId="48" fillId="0" borderId="6" xfId="2" applyFont="1" applyBorder="1" applyAlignment="1">
      <alignment vertical="top" wrapText="1"/>
    </xf>
    <xf numFmtId="0" fontId="48" fillId="0" borderId="6" xfId="2" applyFont="1" applyBorder="1" applyAlignment="1">
      <alignment horizontal="left" vertical="top"/>
    </xf>
    <xf numFmtId="9" fontId="48" fillId="0" borderId="1" xfId="2" applyNumberFormat="1" applyFont="1" applyBorder="1" applyAlignment="1">
      <alignment horizontal="center" vertical="top"/>
    </xf>
    <xf numFmtId="0" fontId="48" fillId="5" borderId="1" xfId="2" applyFont="1" applyFill="1" applyBorder="1" applyAlignment="1">
      <alignment vertical="top"/>
    </xf>
    <xf numFmtId="0" fontId="31" fillId="0" borderId="1" xfId="2" quotePrefix="1" applyFont="1" applyBorder="1" applyAlignment="1">
      <alignment horizontal="left" vertical="top" wrapText="1"/>
    </xf>
    <xf numFmtId="0" fontId="31" fillId="0" borderId="30" xfId="2" quotePrefix="1" applyFont="1" applyBorder="1" applyAlignment="1">
      <alignment horizontal="left" vertical="top" wrapText="1"/>
    </xf>
    <xf numFmtId="0" fontId="31" fillId="0" borderId="1" xfId="2" applyFont="1" applyBorder="1" applyAlignment="1">
      <alignment horizontal="center" vertical="center" wrapText="1"/>
    </xf>
    <xf numFmtId="0" fontId="32" fillId="0" borderId="2" xfId="2" applyFont="1" applyBorder="1" applyAlignment="1">
      <alignment horizontal="center" vertical="center" wrapText="1"/>
    </xf>
    <xf numFmtId="0" fontId="10" fillId="3" borderId="0" xfId="0" applyFont="1" applyFill="1" applyAlignment="1">
      <alignment vertical="top"/>
    </xf>
    <xf numFmtId="10" fontId="33" fillId="3" borderId="0" xfId="0" applyNumberFormat="1" applyFont="1" applyFill="1" applyAlignment="1">
      <alignment vertical="top"/>
    </xf>
    <xf numFmtId="0" fontId="45" fillId="5" borderId="29" xfId="2" applyFont="1" applyFill="1" applyBorder="1" applyAlignment="1">
      <alignment horizontal="left" vertical="top"/>
    </xf>
    <xf numFmtId="0" fontId="48" fillId="5" borderId="36" xfId="2" applyFont="1" applyFill="1" applyBorder="1" applyAlignment="1">
      <alignment vertical="top"/>
    </xf>
    <xf numFmtId="0" fontId="48" fillId="5" borderId="35" xfId="2" quotePrefix="1" applyFont="1" applyFill="1" applyBorder="1" applyAlignment="1">
      <alignment horizontal="left" vertical="top" wrapText="1"/>
    </xf>
    <xf numFmtId="0" fontId="31" fillId="5" borderId="1" xfId="2" quotePrefix="1" applyFont="1" applyFill="1" applyBorder="1" applyAlignment="1">
      <alignment horizontal="left" vertical="top" wrapText="1"/>
    </xf>
    <xf numFmtId="0" fontId="2" fillId="0" borderId="0" xfId="0" applyFont="1" applyAlignment="1">
      <alignment wrapText="1"/>
    </xf>
    <xf numFmtId="0" fontId="8" fillId="0" borderId="0" xfId="2" applyAlignment="1">
      <alignment horizontal="center" wrapText="1"/>
    </xf>
    <xf numFmtId="0" fontId="10" fillId="33" borderId="1" xfId="2" applyFont="1" applyFill="1" applyBorder="1" applyAlignment="1">
      <alignment horizontal="center" vertical="center" wrapText="1"/>
    </xf>
    <xf numFmtId="0" fontId="10" fillId="0" borderId="3" xfId="0" applyFont="1" applyBorder="1" applyAlignment="1">
      <alignment horizontal="center" vertical="center" wrapText="1"/>
    </xf>
    <xf numFmtId="0" fontId="9" fillId="0" borderId="39" xfId="0" quotePrefix="1" applyFont="1" applyBorder="1" applyAlignment="1">
      <alignment horizontal="left" vertical="top" wrapText="1"/>
    </xf>
    <xf numFmtId="0" fontId="34" fillId="0" borderId="40" xfId="0" quotePrefix="1" applyFont="1" applyBorder="1" applyAlignment="1">
      <alignment horizontal="left" vertical="top" wrapText="1"/>
    </xf>
    <xf numFmtId="0" fontId="10" fillId="4" borderId="1" xfId="0" applyFont="1" applyFill="1" applyBorder="1" applyAlignment="1">
      <alignment horizontal="center" vertical="top"/>
    </xf>
    <xf numFmtId="10" fontId="11" fillId="0" borderId="30" xfId="0" applyNumberFormat="1" applyFont="1" applyBorder="1" applyAlignment="1">
      <alignment horizontal="center" vertical="top" wrapText="1"/>
    </xf>
    <xf numFmtId="10" fontId="9" fillId="0" borderId="1" xfId="0" applyNumberFormat="1" applyFont="1" applyBorder="1" applyAlignment="1">
      <alignment horizontal="center" vertical="top"/>
    </xf>
    <xf numFmtId="10" fontId="9" fillId="0" borderId="0" xfId="0" applyNumberFormat="1" applyFont="1" applyAlignment="1">
      <alignment horizontal="center" vertical="top"/>
    </xf>
    <xf numFmtId="0" fontId="11" fillId="0" borderId="1" xfId="0" applyFont="1" applyBorder="1" applyAlignment="1">
      <alignment horizontal="center" vertical="center" wrapText="1"/>
    </xf>
    <xf numFmtId="0" fontId="30" fillId="0" borderId="0" xfId="0" applyFont="1" applyAlignment="1">
      <alignment horizontal="center" vertical="top" wrapText="1"/>
    </xf>
    <xf numFmtId="0" fontId="11" fillId="26" borderId="4" xfId="0" applyFont="1" applyFill="1" applyBorder="1" applyAlignment="1">
      <alignment horizontal="left" vertical="center" wrapText="1"/>
    </xf>
    <xf numFmtId="0" fontId="11" fillId="27" borderId="5" xfId="0" applyFont="1" applyFill="1" applyBorder="1" applyAlignment="1">
      <alignment vertical="center" wrapText="1"/>
    </xf>
    <xf numFmtId="0" fontId="11" fillId="27" borderId="3" xfId="0" applyFont="1" applyFill="1" applyBorder="1" applyAlignment="1">
      <alignment vertical="center" wrapText="1"/>
    </xf>
    <xf numFmtId="0" fontId="12" fillId="0" borderId="1" xfId="0" applyFont="1" applyBorder="1" applyAlignment="1">
      <alignment horizontal="center" vertical="center" wrapText="1"/>
    </xf>
    <xf numFmtId="0" fontId="11" fillId="27" borderId="0" xfId="0" applyFont="1" applyFill="1" applyAlignment="1">
      <alignment vertical="center" wrapText="1"/>
    </xf>
    <xf numFmtId="0" fontId="11" fillId="27" borderId="7" xfId="0" applyFont="1" applyFill="1" applyBorder="1" applyAlignment="1">
      <alignment vertical="center" wrapText="1"/>
    </xf>
    <xf numFmtId="0" fontId="11" fillId="26" borderId="5" xfId="0" applyFont="1" applyFill="1" applyBorder="1" applyAlignment="1">
      <alignment horizontal="left" vertical="center" wrapText="1"/>
    </xf>
    <xf numFmtId="0" fontId="11" fillId="0" borderId="30" xfId="0" applyFont="1" applyBorder="1" applyAlignment="1">
      <alignment horizontal="left" vertical="center" wrapText="1"/>
    </xf>
    <xf numFmtId="0" fontId="11" fillId="26" borderId="34" xfId="0" applyFont="1" applyFill="1" applyBorder="1" applyAlignment="1">
      <alignment horizontal="left" vertical="center" wrapText="1"/>
    </xf>
    <xf numFmtId="0" fontId="11" fillId="0" borderId="27" xfId="0" applyFont="1" applyBorder="1" applyAlignment="1">
      <alignment horizontal="left" vertical="center" wrapText="1"/>
    </xf>
    <xf numFmtId="0" fontId="11" fillId="0" borderId="20" xfId="0" applyFont="1" applyBorder="1" applyAlignment="1">
      <alignment horizontal="left" vertical="top" wrapText="1"/>
    </xf>
    <xf numFmtId="0" fontId="11" fillId="0" borderId="20" xfId="0" applyFont="1" applyBorder="1" applyAlignment="1">
      <alignment horizontal="left" vertical="center" wrapText="1"/>
    </xf>
    <xf numFmtId="0" fontId="11" fillId="0" borderId="46" xfId="0" applyFont="1" applyBorder="1" applyAlignment="1">
      <alignment horizontal="left" vertical="top" wrapText="1"/>
    </xf>
    <xf numFmtId="0" fontId="11" fillId="0" borderId="26" xfId="0" applyFont="1" applyBorder="1" applyAlignment="1">
      <alignment horizontal="left" vertical="top" wrapText="1"/>
    </xf>
    <xf numFmtId="0" fontId="11" fillId="0" borderId="26" xfId="0" applyFont="1" applyBorder="1" applyAlignment="1">
      <alignment horizontal="left" vertical="center" wrapText="1"/>
    </xf>
    <xf numFmtId="3" fontId="11" fillId="0" borderId="26" xfId="0" applyNumberFormat="1" applyFont="1" applyBorder="1" applyAlignment="1">
      <alignment horizontal="center" vertical="center" wrapText="1"/>
    </xf>
    <xf numFmtId="0" fontId="11" fillId="0" borderId="26" xfId="0" applyFont="1" applyBorder="1" applyAlignment="1">
      <alignment horizontal="center" vertical="center" wrapText="1"/>
    </xf>
    <xf numFmtId="9" fontId="11" fillId="0" borderId="52" xfId="0" applyNumberFormat="1" applyFont="1" applyBorder="1" applyAlignment="1">
      <alignment horizontal="center" vertical="center" wrapText="1"/>
    </xf>
    <xf numFmtId="0" fontId="11" fillId="0" borderId="27" xfId="0" applyFont="1" applyBorder="1" applyAlignment="1">
      <alignment horizontal="left" vertical="top" wrapText="1"/>
    </xf>
    <xf numFmtId="0" fontId="11" fillId="0" borderId="26" xfId="0" applyFont="1" applyBorder="1" applyAlignment="1">
      <alignment vertical="top" wrapText="1"/>
    </xf>
    <xf numFmtId="0" fontId="11" fillId="0" borderId="50" xfId="0" applyFont="1" applyBorder="1" applyAlignment="1">
      <alignment horizontal="left" vertical="top" wrapText="1"/>
    </xf>
    <xf numFmtId="0" fontId="11" fillId="0" borderId="27" xfId="0" applyFont="1" applyBorder="1" applyAlignment="1">
      <alignment vertical="top" wrapText="1"/>
    </xf>
    <xf numFmtId="0" fontId="57" fillId="0" borderId="20" xfId="0" applyFont="1" applyBorder="1" applyAlignment="1">
      <alignment horizontal="left" vertical="top" wrapText="1"/>
    </xf>
    <xf numFmtId="0" fontId="58" fillId="0" borderId="20" xfId="0" applyFont="1" applyBorder="1" applyAlignment="1">
      <alignment horizontal="left" vertical="center" wrapText="1"/>
    </xf>
    <xf numFmtId="0" fontId="57" fillId="0" borderId="26" xfId="0" applyFont="1" applyBorder="1" applyAlignment="1">
      <alignment horizontal="left" vertical="top" wrapText="1"/>
    </xf>
    <xf numFmtId="0" fontId="58" fillId="0" borderId="26" xfId="0" applyFont="1" applyBorder="1" applyAlignment="1">
      <alignment horizontal="left" vertical="center" wrapText="1"/>
    </xf>
    <xf numFmtId="0" fontId="57" fillId="0" borderId="27" xfId="0" applyFont="1" applyBorder="1" applyAlignment="1">
      <alignment horizontal="left" vertical="top" wrapText="1"/>
    </xf>
    <xf numFmtId="0" fontId="58" fillId="0" borderId="27" xfId="0" applyFont="1" applyBorder="1" applyAlignment="1">
      <alignment horizontal="left" vertical="center" wrapText="1"/>
    </xf>
    <xf numFmtId="0" fontId="11" fillId="0" borderId="37" xfId="0" applyFont="1" applyBorder="1" applyAlignment="1">
      <alignment horizontal="center" vertical="center" wrapText="1"/>
    </xf>
    <xf numFmtId="0" fontId="11" fillId="0" borderId="0" xfId="0" applyFont="1" applyAlignment="1">
      <alignment horizontal="center" vertical="center" wrapText="1"/>
    </xf>
    <xf numFmtId="0" fontId="11" fillId="0" borderId="23" xfId="0" applyFont="1" applyBorder="1" applyAlignment="1">
      <alignment horizontal="center" vertical="center" wrapText="1"/>
    </xf>
    <xf numFmtId="0" fontId="9" fillId="0" borderId="26" xfId="0" applyFont="1" applyBorder="1" applyAlignment="1">
      <alignment horizontal="left" vertical="top" wrapText="1"/>
    </xf>
    <xf numFmtId="9" fontId="11" fillId="0" borderId="51" xfId="0" applyNumberFormat="1" applyFont="1" applyBorder="1" applyAlignment="1">
      <alignment horizontal="center" vertical="center" wrapText="1"/>
    </xf>
    <xf numFmtId="0" fontId="12" fillId="0" borderId="0" xfId="0" applyFont="1" applyAlignment="1">
      <alignment horizontal="center" vertical="center" wrapText="1"/>
    </xf>
    <xf numFmtId="0" fontId="11" fillId="0" borderId="0" xfId="0" applyFont="1" applyAlignment="1">
      <alignment wrapText="1"/>
    </xf>
    <xf numFmtId="0" fontId="11" fillId="0" borderId="1" xfId="0" applyFont="1" applyBorder="1" applyAlignment="1">
      <alignment vertical="center" wrapText="1"/>
    </xf>
    <xf numFmtId="0" fontId="44" fillId="0" borderId="26" xfId="7" applyFont="1" applyBorder="1" applyAlignment="1">
      <alignment horizontal="center" vertical="center" wrapText="1"/>
    </xf>
    <xf numFmtId="0" fontId="11" fillId="0" borderId="0" xfId="0" applyFont="1" applyAlignment="1">
      <alignment horizontal="left" wrapText="1"/>
    </xf>
    <xf numFmtId="0" fontId="52" fillId="0" borderId="0" xfId="0" applyFont="1" applyAlignment="1">
      <alignment horizontal="center"/>
    </xf>
    <xf numFmtId="16" fontId="52" fillId="0" borderId="31" xfId="0" applyNumberFormat="1" applyFont="1" applyBorder="1" applyAlignment="1">
      <alignment horizontal="center" vertical="center"/>
    </xf>
    <xf numFmtId="16" fontId="52" fillId="0" borderId="31" xfId="0" quotePrefix="1" applyNumberFormat="1" applyFont="1" applyBorder="1" applyAlignment="1">
      <alignment horizontal="center" vertical="center"/>
    </xf>
    <xf numFmtId="0" fontId="54" fillId="0" borderId="31" xfId="0" quotePrefix="1" applyFont="1" applyBorder="1" applyAlignment="1">
      <alignment horizontal="center" vertical="center" wrapText="1"/>
    </xf>
    <xf numFmtId="0" fontId="52" fillId="0" borderId="31" xfId="0" applyFont="1" applyBorder="1" applyAlignment="1">
      <alignment horizontal="center" vertical="center"/>
    </xf>
    <xf numFmtId="0" fontId="52" fillId="0" borderId="2" xfId="0" applyFont="1" applyBorder="1"/>
    <xf numFmtId="0" fontId="52" fillId="0" borderId="30" xfId="0" applyFont="1" applyBorder="1" applyAlignment="1">
      <alignment horizontal="center"/>
    </xf>
    <xf numFmtId="0" fontId="52" fillId="0" borderId="17" xfId="0" applyFont="1" applyBorder="1" applyAlignment="1">
      <alignment horizontal="center"/>
    </xf>
    <xf numFmtId="0" fontId="12" fillId="0" borderId="30" xfId="0" applyFont="1" applyBorder="1" applyAlignment="1">
      <alignment horizontal="center" vertical="center" wrapText="1"/>
    </xf>
    <xf numFmtId="0" fontId="12" fillId="0" borderId="6" xfId="0" applyFont="1" applyBorder="1" applyAlignment="1">
      <alignment horizontal="center" vertical="center" wrapText="1"/>
    </xf>
    <xf numFmtId="0" fontId="10" fillId="0" borderId="18" xfId="2" applyFont="1" applyBorder="1" applyAlignment="1">
      <alignment horizontal="center" vertical="center" wrapText="1"/>
    </xf>
    <xf numFmtId="0" fontId="10" fillId="0" borderId="19" xfId="2" applyFont="1" applyBorder="1" applyAlignment="1">
      <alignment horizontal="center" vertical="center"/>
    </xf>
    <xf numFmtId="0" fontId="10" fillId="0" borderId="17" xfId="2" applyFont="1" applyBorder="1" applyAlignment="1">
      <alignment horizontal="center" vertical="center" wrapText="1"/>
    </xf>
    <xf numFmtId="0" fontId="9" fillId="0" borderId="0" xfId="2" applyFont="1" applyAlignment="1">
      <alignment vertical="center" wrapText="1"/>
    </xf>
    <xf numFmtId="0" fontId="9" fillId="0" borderId="0" xfId="2" applyFont="1" applyAlignment="1">
      <alignment horizontal="left"/>
    </xf>
    <xf numFmtId="0" fontId="9" fillId="0" borderId="0" xfId="2" applyFont="1" applyAlignment="1">
      <alignment horizontal="center"/>
    </xf>
    <xf numFmtId="0" fontId="9" fillId="0" borderId="17" xfId="2" applyFont="1" applyBorder="1" applyAlignment="1">
      <alignment vertical="top" wrapText="1"/>
    </xf>
    <xf numFmtId="0" fontId="9" fillId="0" borderId="20" xfId="2" applyFont="1" applyBorder="1" applyAlignment="1">
      <alignment vertical="top" wrapText="1"/>
    </xf>
    <xf numFmtId="0" fontId="9" fillId="0" borderId="17" xfId="2" applyFont="1" applyBorder="1" applyAlignment="1">
      <alignment horizontal="center" vertical="center" wrapText="1"/>
    </xf>
    <xf numFmtId="0" fontId="11" fillId="0" borderId="0" xfId="2" applyFont="1" applyAlignment="1">
      <alignment horizontal="center" vertical="top"/>
    </xf>
    <xf numFmtId="0" fontId="11" fillId="0" borderId="19" xfId="2" applyFont="1" applyBorder="1" applyAlignment="1">
      <alignment horizontal="left" vertical="top" wrapText="1"/>
    </xf>
    <xf numFmtId="0" fontId="11" fillId="0" borderId="17" xfId="2" applyFont="1" applyBorder="1" applyAlignment="1">
      <alignment horizontal="left" vertical="top" wrapText="1"/>
    </xf>
    <xf numFmtId="0" fontId="10" fillId="0" borderId="29" xfId="2" applyFont="1" applyBorder="1" applyAlignment="1">
      <alignment horizontal="center" vertical="center" wrapText="1"/>
    </xf>
    <xf numFmtId="0" fontId="11" fillId="0" borderId="22" xfId="2" applyFont="1" applyBorder="1" applyAlignment="1">
      <alignment horizontal="center" vertical="top"/>
    </xf>
    <xf numFmtId="0" fontId="11" fillId="0" borderId="28" xfId="2" applyFont="1" applyBorder="1" applyAlignment="1">
      <alignment vertical="top"/>
    </xf>
    <xf numFmtId="0" fontId="11" fillId="0" borderId="29" xfId="2" applyFont="1" applyBorder="1" applyAlignment="1">
      <alignment horizontal="left" vertical="top" wrapText="1"/>
    </xf>
    <xf numFmtId="0" fontId="11" fillId="0" borderId="28" xfId="2" applyFont="1" applyBorder="1" applyAlignment="1">
      <alignment horizontal="center" vertical="top"/>
    </xf>
    <xf numFmtId="0" fontId="11" fillId="0" borderId="29" xfId="2" applyFont="1" applyBorder="1" applyAlignment="1">
      <alignment horizontal="center" vertical="top"/>
    </xf>
    <xf numFmtId="0" fontId="11" fillId="0" borderId="21" xfId="2" applyFont="1" applyBorder="1" applyAlignment="1">
      <alignment horizontal="center" vertical="top"/>
    </xf>
    <xf numFmtId="0" fontId="11" fillId="0" borderId="22" xfId="2" applyFont="1" applyBorder="1" applyAlignment="1">
      <alignment horizontal="left" vertical="top"/>
    </xf>
    <xf numFmtId="0" fontId="11" fillId="0" borderId="22" xfId="2" applyFont="1" applyBorder="1" applyAlignment="1">
      <alignment horizontal="left" vertical="top" wrapText="1"/>
    </xf>
    <xf numFmtId="0" fontId="9" fillId="0" borderId="1" xfId="2" applyFont="1" applyBorder="1"/>
    <xf numFmtId="0" fontId="11" fillId="0" borderId="1" xfId="2" applyFont="1" applyBorder="1" applyAlignment="1">
      <alignment vertical="top"/>
    </xf>
    <xf numFmtId="0" fontId="11" fillId="0" borderId="1" xfId="2" applyFont="1" applyBorder="1" applyAlignment="1">
      <alignment horizontal="left" vertical="top"/>
    </xf>
    <xf numFmtId="0" fontId="9" fillId="0" borderId="20" xfId="2" applyFont="1" applyBorder="1" applyAlignment="1">
      <alignment horizontal="center" vertical="top"/>
    </xf>
    <xf numFmtId="0" fontId="9" fillId="8" borderId="21" xfId="2" applyFont="1" applyFill="1" applyBorder="1" applyAlignment="1">
      <alignment horizontal="left" vertical="top"/>
    </xf>
    <xf numFmtId="0" fontId="9" fillId="0" borderId="17" xfId="2" applyFont="1" applyBorder="1" applyAlignment="1">
      <alignment horizontal="center" vertical="top"/>
    </xf>
    <xf numFmtId="0" fontId="10" fillId="0" borderId="17" xfId="2" applyFont="1" applyBorder="1" applyAlignment="1">
      <alignment horizontal="center" vertical="top"/>
    </xf>
    <xf numFmtId="0" fontId="9" fillId="0" borderId="29" xfId="2" applyFont="1" applyBorder="1" applyAlignment="1">
      <alignment vertical="top"/>
    </xf>
    <xf numFmtId="0" fontId="9" fillId="0" borderId="0" xfId="2" applyFont="1" applyAlignment="1">
      <alignment vertical="top"/>
    </xf>
    <xf numFmtId="49" fontId="9" fillId="0" borderId="1" xfId="0" applyNumberFormat="1" applyFont="1" applyBorder="1" applyAlignment="1">
      <alignment horizontal="center" vertical="top"/>
    </xf>
    <xf numFmtId="10" fontId="10" fillId="2" borderId="0" xfId="0" applyNumberFormat="1" applyFont="1" applyFill="1" applyAlignment="1">
      <alignment vertical="top"/>
    </xf>
    <xf numFmtId="0" fontId="9" fillId="8" borderId="21" xfId="2" applyFont="1" applyFill="1" applyBorder="1" applyAlignment="1">
      <alignment horizontal="left" vertical="top" wrapText="1"/>
    </xf>
    <xf numFmtId="0" fontId="11" fillId="0" borderId="26" xfId="2" applyFont="1" applyBorder="1" applyAlignment="1">
      <alignment horizontal="left" vertical="top"/>
    </xf>
    <xf numFmtId="9" fontId="11" fillId="0" borderId="26" xfId="2" applyNumberFormat="1" applyFont="1" applyBorder="1" applyAlignment="1">
      <alignment horizontal="center" vertical="top"/>
    </xf>
    <xf numFmtId="9" fontId="11" fillId="0" borderId="26" xfId="2" applyNumberFormat="1" applyFont="1" applyBorder="1" applyAlignment="1">
      <alignment horizontal="left" vertical="top"/>
    </xf>
    <xf numFmtId="0" fontId="11" fillId="0" borderId="27" xfId="2" applyFont="1" applyBorder="1" applyAlignment="1">
      <alignment horizontal="left" vertical="top" wrapText="1"/>
    </xf>
    <xf numFmtId="0" fontId="11" fillId="0" borderId="20" xfId="2" applyFont="1" applyBorder="1" applyAlignment="1">
      <alignment horizontal="left" vertical="top"/>
    </xf>
    <xf numFmtId="49" fontId="11" fillId="0" borderId="19" xfId="2" applyNumberFormat="1" applyFont="1" applyBorder="1" applyAlignment="1">
      <alignment horizontal="left" vertical="top"/>
    </xf>
    <xf numFmtId="9" fontId="11" fillId="0" borderId="20" xfId="2" applyNumberFormat="1" applyFont="1" applyBorder="1" applyAlignment="1">
      <alignment horizontal="center" vertical="top"/>
    </xf>
    <xf numFmtId="9" fontId="11" fillId="0" borderId="17" xfId="2" applyNumberFormat="1" applyFont="1" applyBorder="1" applyAlignment="1">
      <alignment horizontal="center" vertical="top"/>
    </xf>
    <xf numFmtId="9" fontId="11" fillId="0" borderId="20" xfId="2" applyNumberFormat="1" applyFont="1" applyBorder="1" applyAlignment="1">
      <alignment horizontal="left" vertical="top"/>
    </xf>
    <xf numFmtId="0" fontId="11" fillId="0" borderId="20" xfId="2" applyFont="1" applyBorder="1" applyAlignment="1">
      <alignment horizontal="left" vertical="top" wrapText="1"/>
    </xf>
    <xf numFmtId="49" fontId="11" fillId="0" borderId="20" xfId="2" applyNumberFormat="1" applyFont="1" applyBorder="1" applyAlignment="1">
      <alignment horizontal="left" vertical="top"/>
    </xf>
    <xf numFmtId="49" fontId="11" fillId="0" borderId="20" xfId="2" applyNumberFormat="1" applyFont="1" applyBorder="1" applyAlignment="1">
      <alignment vertical="top"/>
    </xf>
    <xf numFmtId="9" fontId="11" fillId="0" borderId="20" xfId="2" applyNumberFormat="1" applyFont="1" applyBorder="1" applyAlignment="1">
      <alignment vertical="top"/>
    </xf>
    <xf numFmtId="49" fontId="11" fillId="0" borderId="17" xfId="2" applyNumberFormat="1" applyFont="1" applyBorder="1" applyAlignment="1">
      <alignment horizontal="left" vertical="top"/>
    </xf>
    <xf numFmtId="9" fontId="11" fillId="0" borderId="17" xfId="2" applyNumberFormat="1" applyFont="1" applyBorder="1" applyAlignment="1">
      <alignment horizontal="left" vertical="top"/>
    </xf>
    <xf numFmtId="9" fontId="11" fillId="0" borderId="17" xfId="2" applyNumberFormat="1" applyFont="1" applyBorder="1" applyAlignment="1">
      <alignment vertical="top"/>
    </xf>
    <xf numFmtId="0" fontId="11" fillId="0" borderId="21" xfId="2" applyFont="1" applyBorder="1" applyAlignment="1">
      <alignment horizontal="left" vertical="top"/>
    </xf>
    <xf numFmtId="0" fontId="11" fillId="0" borderId="17" xfId="2" applyFont="1" applyBorder="1" applyAlignment="1">
      <alignment vertical="top"/>
    </xf>
    <xf numFmtId="0" fontId="9" fillId="0" borderId="20" xfId="2" applyFont="1" applyBorder="1" applyAlignment="1">
      <alignment horizontal="left" vertical="top" wrapText="1"/>
    </xf>
    <xf numFmtId="0" fontId="11" fillId="0" borderId="29" xfId="2" applyFont="1" applyBorder="1" applyAlignment="1">
      <alignment horizontal="left" vertical="top"/>
    </xf>
    <xf numFmtId="0" fontId="9" fillId="0" borderId="17" xfId="2" applyFont="1" applyBorder="1" applyAlignment="1">
      <alignment horizontal="left" vertical="top"/>
    </xf>
    <xf numFmtId="0" fontId="11" fillId="0" borderId="29" xfId="2" applyFont="1" applyBorder="1" applyAlignment="1">
      <alignment vertical="top"/>
    </xf>
    <xf numFmtId="0" fontId="12" fillId="0" borderId="17" xfId="2" applyFont="1" applyBorder="1" applyAlignment="1">
      <alignment horizontal="left" vertical="top"/>
    </xf>
    <xf numFmtId="0" fontId="11" fillId="0" borderId="28" xfId="2" applyFont="1" applyBorder="1" applyAlignment="1">
      <alignment horizontal="left" vertical="top"/>
    </xf>
    <xf numFmtId="49" fontId="11" fillId="0" borderId="23" xfId="2" applyNumberFormat="1" applyFont="1" applyBorder="1" applyAlignment="1">
      <alignment horizontal="left" vertical="top"/>
    </xf>
    <xf numFmtId="0" fontId="11" fillId="0" borderId="26" xfId="2" applyFont="1" applyBorder="1" applyAlignment="1">
      <alignment vertical="top"/>
    </xf>
    <xf numFmtId="0" fontId="11" fillId="0" borderId="17" xfId="2" quotePrefix="1" applyFont="1" applyBorder="1" applyAlignment="1">
      <alignment horizontal="left" vertical="top" wrapText="1"/>
    </xf>
    <xf numFmtId="49" fontId="11" fillId="0" borderId="24" xfId="2" applyNumberFormat="1" applyFont="1" applyBorder="1" applyAlignment="1">
      <alignment horizontal="left" vertical="top"/>
    </xf>
    <xf numFmtId="49" fontId="11" fillId="0" borderId="0" xfId="2" applyNumberFormat="1" applyFont="1" applyAlignment="1">
      <alignment horizontal="left" vertical="top"/>
    </xf>
    <xf numFmtId="0" fontId="11" fillId="0" borderId="50" xfId="2" applyFont="1" applyBorder="1" applyAlignment="1">
      <alignment horizontal="left" vertical="top" wrapText="1"/>
    </xf>
    <xf numFmtId="0" fontId="11" fillId="0" borderId="23" xfId="2" applyFont="1" applyBorder="1" applyAlignment="1">
      <alignment vertical="top"/>
    </xf>
    <xf numFmtId="0" fontId="9" fillId="0" borderId="27" xfId="2" applyFont="1" applyBorder="1" applyAlignment="1">
      <alignment horizontal="left" vertical="top" wrapText="1"/>
    </xf>
    <xf numFmtId="0" fontId="9" fillId="0" borderId="30" xfId="2" applyFont="1" applyBorder="1" applyAlignment="1">
      <alignment horizontal="left" vertical="top" wrapText="1"/>
    </xf>
    <xf numFmtId="0" fontId="11" fillId="0" borderId="50" xfId="2" applyFont="1" applyBorder="1" applyAlignment="1">
      <alignment vertical="top"/>
    </xf>
    <xf numFmtId="0" fontId="11" fillId="0" borderId="26" xfId="2" applyFont="1" applyBorder="1" applyAlignment="1">
      <alignment horizontal="center" vertical="top"/>
    </xf>
    <xf numFmtId="0" fontId="10" fillId="0" borderId="29" xfId="2" applyFont="1" applyBorder="1" applyAlignment="1">
      <alignment horizontal="center" vertical="top"/>
    </xf>
    <xf numFmtId="0" fontId="9" fillId="0" borderId="18" xfId="2" applyFont="1" applyBorder="1" applyAlignment="1">
      <alignment vertical="top"/>
    </xf>
    <xf numFmtId="0" fontId="11" fillId="0" borderId="23" xfId="2" applyFont="1" applyBorder="1" applyAlignment="1">
      <alignment horizontal="left" vertical="top"/>
    </xf>
    <xf numFmtId="0" fontId="11" fillId="0" borderId="2" xfId="2" applyFont="1" applyBorder="1" applyAlignment="1">
      <alignment horizontal="left" vertical="top"/>
    </xf>
    <xf numFmtId="9" fontId="11" fillId="0" borderId="1" xfId="2" applyNumberFormat="1" applyFont="1" applyBorder="1" applyAlignment="1">
      <alignment horizontal="left" vertical="top"/>
    </xf>
    <xf numFmtId="0" fontId="11" fillId="0" borderId="31" xfId="2" applyFont="1" applyBorder="1" applyAlignment="1">
      <alignment horizontal="left" vertical="top"/>
    </xf>
    <xf numFmtId="0" fontId="11" fillId="0" borderId="50" xfId="2" applyFont="1" applyBorder="1" applyAlignment="1">
      <alignment horizontal="left" vertical="top"/>
    </xf>
    <xf numFmtId="9" fontId="11" fillId="0" borderId="24" xfId="2" applyNumberFormat="1" applyFont="1" applyBorder="1" applyAlignment="1">
      <alignment horizontal="center" vertical="top"/>
    </xf>
    <xf numFmtId="0" fontId="10" fillId="32" borderId="17" xfId="2" applyFont="1" applyFill="1" applyBorder="1" applyAlignment="1">
      <alignment horizontal="center" vertical="center" wrapText="1"/>
    </xf>
    <xf numFmtId="0" fontId="38" fillId="0" borderId="0" xfId="2" applyFont="1" applyAlignment="1">
      <alignment vertical="top" wrapText="1"/>
    </xf>
    <xf numFmtId="0" fontId="11" fillId="3" borderId="1" xfId="2" applyFont="1" applyFill="1" applyBorder="1" applyAlignment="1">
      <alignment vertical="top"/>
    </xf>
    <xf numFmtId="0" fontId="11" fillId="0" borderId="20" xfId="2" quotePrefix="1" applyFont="1" applyBorder="1" applyAlignment="1">
      <alignment horizontal="left" vertical="top" wrapText="1"/>
    </xf>
    <xf numFmtId="9" fontId="11" fillId="0" borderId="18" xfId="2" applyNumberFormat="1" applyFont="1" applyBorder="1" applyAlignment="1">
      <alignment horizontal="center" vertical="top"/>
    </xf>
    <xf numFmtId="0" fontId="9" fillId="0" borderId="29" xfId="2" applyFont="1" applyBorder="1" applyAlignment="1">
      <alignment horizontal="center" vertical="top"/>
    </xf>
    <xf numFmtId="0" fontId="11" fillId="0" borderId="1" xfId="2" quotePrefix="1" applyFont="1" applyBorder="1" applyAlignment="1">
      <alignment horizontal="left" vertical="top" wrapText="1"/>
    </xf>
    <xf numFmtId="0" fontId="11" fillId="0" borderId="28" xfId="2" applyFont="1" applyBorder="1" applyAlignment="1">
      <alignment horizontal="left" vertical="top" wrapText="1"/>
    </xf>
    <xf numFmtId="0" fontId="9" fillId="0" borderId="35" xfId="2" applyFont="1" applyBorder="1" applyAlignment="1">
      <alignment horizontal="left" vertical="top" wrapText="1"/>
    </xf>
    <xf numFmtId="0" fontId="9" fillId="0" borderId="27" xfId="2" applyFont="1" applyBorder="1" applyAlignment="1">
      <alignment vertical="top" wrapText="1"/>
    </xf>
    <xf numFmtId="0" fontId="9" fillId="0" borderId="1" xfId="2" quotePrefix="1" applyFont="1" applyBorder="1" applyAlignment="1">
      <alignment horizontal="left" vertical="top" wrapText="1"/>
    </xf>
    <xf numFmtId="0" fontId="11" fillId="0" borderId="25" xfId="2" applyFont="1" applyBorder="1" applyAlignment="1">
      <alignment horizontal="left" vertical="top" wrapText="1"/>
    </xf>
    <xf numFmtId="0" fontId="11" fillId="0" borderId="25" xfId="2" quotePrefix="1" applyFont="1" applyBorder="1" applyAlignment="1">
      <alignment horizontal="left" vertical="top" wrapText="1"/>
    </xf>
    <xf numFmtId="0" fontId="11" fillId="0" borderId="27" xfId="2" quotePrefix="1" applyFont="1" applyBorder="1" applyAlignment="1">
      <alignment horizontal="left" vertical="top" wrapText="1"/>
    </xf>
    <xf numFmtId="0" fontId="11" fillId="0" borderId="18" xfId="2" applyFont="1" applyBorder="1" applyAlignment="1">
      <alignment horizontal="left" vertical="top" wrapText="1"/>
    </xf>
    <xf numFmtId="0" fontId="9" fillId="0" borderId="28" xfId="2" applyFont="1" applyBorder="1" applyAlignment="1">
      <alignment horizontal="center" vertical="top"/>
    </xf>
    <xf numFmtId="0" fontId="9" fillId="0" borderId="30" xfId="2" applyFont="1" applyBorder="1" applyAlignment="1">
      <alignment vertical="top" wrapText="1"/>
    </xf>
    <xf numFmtId="0" fontId="11" fillId="0" borderId="19" xfId="2" quotePrefix="1" applyFont="1" applyBorder="1" applyAlignment="1">
      <alignment horizontal="left" vertical="top" wrapText="1"/>
    </xf>
    <xf numFmtId="0" fontId="11" fillId="0" borderId="21" xfId="2" applyFont="1" applyBorder="1" applyAlignment="1">
      <alignment horizontal="left" vertical="top" wrapText="1"/>
    </xf>
    <xf numFmtId="0" fontId="9" fillId="0" borderId="44" xfId="2" applyFont="1" applyBorder="1" applyAlignment="1">
      <alignment horizontal="center" vertical="top"/>
    </xf>
    <xf numFmtId="0" fontId="59" fillId="2" borderId="30" xfId="0" applyFont="1" applyFill="1" applyBorder="1" applyAlignment="1">
      <alignment vertical="top"/>
    </xf>
    <xf numFmtId="0" fontId="59" fillId="2" borderId="30" xfId="0" applyFont="1" applyFill="1" applyBorder="1" applyAlignment="1">
      <alignment horizontal="center" vertical="top"/>
    </xf>
    <xf numFmtId="0" fontId="59" fillId="2" borderId="1" xfId="0" applyFont="1" applyFill="1" applyBorder="1" applyAlignment="1">
      <alignment horizontal="center" vertical="top"/>
    </xf>
    <xf numFmtId="0" fontId="59" fillId="2" borderId="22" xfId="0" applyFont="1" applyFill="1" applyBorder="1" applyAlignment="1">
      <alignment horizontal="left" vertical="top"/>
    </xf>
    <xf numFmtId="0" fontId="59" fillId="2" borderId="1" xfId="0" applyFont="1" applyFill="1" applyBorder="1" applyAlignment="1">
      <alignment vertical="top" wrapText="1"/>
    </xf>
    <xf numFmtId="0" fontId="59" fillId="2" borderId="1" xfId="0" applyFont="1" applyFill="1" applyBorder="1" applyAlignment="1">
      <alignment horizontal="left" vertical="top" wrapText="1"/>
    </xf>
    <xf numFmtId="3" fontId="59" fillId="2" borderId="1" xfId="0" applyNumberFormat="1" applyFont="1" applyFill="1" applyBorder="1" applyAlignment="1">
      <alignment horizontal="center" vertical="top"/>
    </xf>
    <xf numFmtId="0" fontId="59" fillId="2" borderId="1" xfId="0" applyFont="1" applyFill="1" applyBorder="1" applyAlignment="1">
      <alignment vertical="top"/>
    </xf>
    <xf numFmtId="10" fontId="59" fillId="2" borderId="1" xfId="0" applyNumberFormat="1" applyFont="1" applyFill="1" applyBorder="1" applyAlignment="1">
      <alignment horizontal="center" vertical="top"/>
    </xf>
    <xf numFmtId="9" fontId="59" fillId="2" borderId="1" xfId="0" applyNumberFormat="1" applyFont="1" applyFill="1" applyBorder="1" applyAlignment="1">
      <alignment horizontal="center" vertical="top"/>
    </xf>
    <xf numFmtId="0" fontId="59" fillId="2" borderId="1" xfId="0" applyFont="1" applyFill="1" applyBorder="1" applyAlignment="1">
      <alignment horizontal="left" vertical="top"/>
    </xf>
    <xf numFmtId="0" fontId="59" fillId="2" borderId="31" xfId="0" applyFont="1" applyFill="1" applyBorder="1" applyAlignment="1">
      <alignment horizontal="left" vertical="top"/>
    </xf>
    <xf numFmtId="0" fontId="59" fillId="2" borderId="6" xfId="0" applyFont="1" applyFill="1" applyBorder="1" applyAlignment="1">
      <alignment vertical="top" wrapText="1"/>
    </xf>
    <xf numFmtId="0" fontId="59" fillId="2" borderId="36" xfId="0" applyFont="1" applyFill="1" applyBorder="1" applyAlignment="1">
      <alignment horizontal="left" vertical="top"/>
    </xf>
    <xf numFmtId="0" fontId="59" fillId="2" borderId="4" xfId="0" applyFont="1" applyFill="1" applyBorder="1" applyAlignment="1">
      <alignment horizontal="left" vertical="top"/>
    </xf>
    <xf numFmtId="10" fontId="60" fillId="2" borderId="1" xfId="0" applyNumberFormat="1" applyFont="1" applyFill="1" applyBorder="1" applyAlignment="1">
      <alignment horizontal="center" vertical="top"/>
    </xf>
    <xf numFmtId="0" fontId="60" fillId="2" borderId="1" xfId="0" applyFont="1" applyFill="1" applyBorder="1" applyAlignment="1">
      <alignment horizontal="left" vertical="top"/>
    </xf>
    <xf numFmtId="0" fontId="61" fillId="0" borderId="1" xfId="0" applyFont="1" applyBorder="1" applyAlignment="1">
      <alignment horizontal="center" vertical="top"/>
    </xf>
    <xf numFmtId="0" fontId="61" fillId="0" borderId="1" xfId="0" applyFont="1" applyBorder="1" applyAlignment="1">
      <alignment vertical="top"/>
    </xf>
    <xf numFmtId="0" fontId="61" fillId="0" borderId="1" xfId="0" applyFont="1" applyBorder="1" applyAlignment="1">
      <alignment horizontal="left" vertical="top" wrapText="1"/>
    </xf>
    <xf numFmtId="0" fontId="61" fillId="0" borderId="1" xfId="0" applyFont="1" applyBorder="1" applyAlignment="1">
      <alignment horizontal="left" vertical="top"/>
    </xf>
    <xf numFmtId="0" fontId="61" fillId="0" borderId="1" xfId="0" applyFont="1" applyBorder="1" applyAlignment="1">
      <alignment horizontal="center" vertical="top" wrapText="1"/>
    </xf>
    <xf numFmtId="43" fontId="61" fillId="0" borderId="1" xfId="1" applyFont="1" applyBorder="1" applyAlignment="1">
      <alignment horizontal="center" vertical="top"/>
    </xf>
    <xf numFmtId="9" fontId="61" fillId="0" borderId="1" xfId="0" applyNumberFormat="1" applyFont="1" applyBorder="1" applyAlignment="1">
      <alignment horizontal="center" vertical="top"/>
    </xf>
    <xf numFmtId="49" fontId="61" fillId="0" borderId="1" xfId="0" applyNumberFormat="1" applyFont="1" applyBorder="1" applyAlignment="1">
      <alignment horizontal="center" vertical="top"/>
    </xf>
    <xf numFmtId="0" fontId="61" fillId="0" borderId="1" xfId="0" applyFont="1" applyBorder="1" applyAlignment="1">
      <alignment vertical="top" wrapText="1"/>
    </xf>
    <xf numFmtId="0" fontId="61" fillId="3" borderId="1" xfId="0" applyFont="1" applyFill="1" applyBorder="1" applyAlignment="1">
      <alignment horizontal="center" vertical="top" wrapText="1"/>
    </xf>
    <xf numFmtId="0" fontId="61" fillId="0" borderId="0" xfId="0" applyFont="1" applyAlignment="1">
      <alignment vertical="top"/>
    </xf>
    <xf numFmtId="0" fontId="61" fillId="0" borderId="1" xfId="0" quotePrefix="1" applyFont="1" applyBorder="1" applyAlignment="1">
      <alignment horizontal="left" vertical="top" wrapText="1"/>
    </xf>
    <xf numFmtId="49" fontId="61" fillId="0" borderId="1" xfId="0" applyNumberFormat="1" applyFont="1" applyBorder="1" applyAlignment="1">
      <alignment vertical="top"/>
    </xf>
    <xf numFmtId="0" fontId="9" fillId="0" borderId="20" xfId="2" applyFont="1" applyBorder="1" applyAlignment="1">
      <alignment horizontal="left" vertical="top"/>
    </xf>
    <xf numFmtId="0" fontId="11" fillId="3" borderId="30" xfId="2" applyFont="1" applyFill="1" applyBorder="1" applyAlignment="1">
      <alignment vertical="top"/>
    </xf>
    <xf numFmtId="49" fontId="11" fillId="0" borderId="1" xfId="2" applyNumberFormat="1" applyFont="1" applyBorder="1" applyAlignment="1">
      <alignment horizontal="left" vertical="top"/>
    </xf>
    <xf numFmtId="9" fontId="11" fillId="0" borderId="1" xfId="2" applyNumberFormat="1" applyFont="1" applyBorder="1" applyAlignment="1">
      <alignment vertical="top"/>
    </xf>
    <xf numFmtId="0" fontId="9" fillId="0" borderId="1" xfId="2" applyFont="1" applyBorder="1" applyAlignment="1">
      <alignment horizontal="left" vertical="top"/>
    </xf>
    <xf numFmtId="0" fontId="11" fillId="0" borderId="30" xfId="2" quotePrefix="1" applyFont="1" applyBorder="1" applyAlignment="1">
      <alignment horizontal="left" vertical="top" wrapText="1"/>
    </xf>
    <xf numFmtId="0" fontId="11" fillId="0" borderId="30" xfId="2" applyFont="1" applyBorder="1" applyAlignment="1">
      <alignment horizontal="left" vertical="top"/>
    </xf>
    <xf numFmtId="49" fontId="11" fillId="0" borderId="30" xfId="2" applyNumberFormat="1" applyFont="1" applyBorder="1" applyAlignment="1">
      <alignment horizontal="left" vertical="top"/>
    </xf>
    <xf numFmtId="9" fontId="11" fillId="0" borderId="30" xfId="2" applyNumberFormat="1" applyFont="1" applyBorder="1" applyAlignment="1">
      <alignment horizontal="center" vertical="top"/>
    </xf>
    <xf numFmtId="0" fontId="9" fillId="0" borderId="30" xfId="2" applyFont="1" applyBorder="1" applyAlignment="1">
      <alignment vertical="top"/>
    </xf>
    <xf numFmtId="9" fontId="11" fillId="0" borderId="30" xfId="2" applyNumberFormat="1" applyFont="1" applyBorder="1" applyAlignment="1">
      <alignment vertical="top"/>
    </xf>
    <xf numFmtId="0" fontId="11" fillId="0" borderId="30" xfId="2" applyFont="1" applyBorder="1" applyAlignment="1">
      <alignment horizontal="left" vertical="top" wrapText="1"/>
    </xf>
    <xf numFmtId="0" fontId="9" fillId="0" borderId="30" xfId="2" applyFont="1" applyBorder="1" applyAlignment="1">
      <alignment horizontal="left" vertical="top"/>
    </xf>
    <xf numFmtId="0" fontId="11" fillId="0" borderId="30" xfId="2" applyFont="1" applyBorder="1" applyAlignment="1">
      <alignment horizontal="center" vertical="top"/>
    </xf>
    <xf numFmtId="0" fontId="9" fillId="0" borderId="1" xfId="2" applyFont="1" applyBorder="1" applyAlignment="1">
      <alignment horizontal="left"/>
    </xf>
    <xf numFmtId="0" fontId="9" fillId="0" borderId="1" xfId="2" applyFont="1" applyBorder="1" applyAlignment="1">
      <alignment horizontal="center"/>
    </xf>
    <xf numFmtId="9" fontId="9" fillId="0" borderId="1" xfId="2" applyNumberFormat="1" applyFont="1" applyBorder="1"/>
    <xf numFmtId="0" fontId="9" fillId="0" borderId="1" xfId="2" quotePrefix="1" applyFont="1" applyBorder="1" applyAlignment="1">
      <alignment vertical="top"/>
    </xf>
    <xf numFmtId="0" fontId="12" fillId="3" borderId="30" xfId="0" applyFont="1" applyFill="1" applyBorder="1" applyAlignment="1">
      <alignment vertical="top" wrapText="1"/>
    </xf>
    <xf numFmtId="0" fontId="9" fillId="0" borderId="5" xfId="2" applyFont="1" applyBorder="1"/>
    <xf numFmtId="0" fontId="10" fillId="3" borderId="3" xfId="2" applyFont="1" applyFill="1" applyBorder="1"/>
    <xf numFmtId="0" fontId="10" fillId="3" borderId="7" xfId="2" applyFont="1" applyFill="1" applyBorder="1"/>
    <xf numFmtId="0" fontId="12" fillId="3" borderId="6" xfId="0" applyFont="1" applyFill="1" applyBorder="1" applyAlignment="1">
      <alignment vertical="top" wrapText="1"/>
    </xf>
    <xf numFmtId="10" fontId="33" fillId="3" borderId="8" xfId="2" applyNumberFormat="1" applyFont="1" applyFill="1" applyBorder="1"/>
    <xf numFmtId="0" fontId="12" fillId="5" borderId="1" xfId="4" applyFont="1" applyFill="1" applyBorder="1" applyAlignment="1">
      <alignment horizontal="center" vertical="center" wrapText="1"/>
    </xf>
    <xf numFmtId="0" fontId="11" fillId="0" borderId="1" xfId="4" applyFont="1" applyBorder="1" applyAlignment="1">
      <alignment horizontal="left" vertical="top" wrapText="1"/>
    </xf>
    <xf numFmtId="0" fontId="12" fillId="0" borderId="1" xfId="4" applyFont="1" applyBorder="1" applyAlignment="1">
      <alignment horizontal="center" vertical="center" wrapText="1"/>
    </xf>
    <xf numFmtId="9" fontId="12" fillId="0" borderId="1" xfId="4" applyNumberFormat="1" applyFont="1" applyBorder="1" applyAlignment="1">
      <alignment horizontal="center" vertical="center" wrapText="1"/>
    </xf>
    <xf numFmtId="0" fontId="34" fillId="0" borderId="1" xfId="4" applyFont="1" applyBorder="1" applyAlignment="1">
      <alignment horizontal="left" vertical="top" wrapText="1"/>
    </xf>
    <xf numFmtId="0" fontId="11" fillId="0" borderId="1" xfId="4" applyFont="1" applyBorder="1" applyAlignment="1">
      <alignment vertical="top" wrapText="1"/>
    </xf>
    <xf numFmtId="0" fontId="12" fillId="32" borderId="1" xfId="4" applyFont="1" applyFill="1" applyBorder="1" applyAlignment="1">
      <alignment horizontal="center" vertical="center" wrapText="1"/>
    </xf>
    <xf numFmtId="0" fontId="7" fillId="0" borderId="1" xfId="0" applyFont="1" applyBorder="1" applyAlignment="1">
      <alignment vertical="top"/>
    </xf>
    <xf numFmtId="0" fontId="34" fillId="0" borderId="6" xfId="0" applyFont="1" applyBorder="1" applyAlignment="1">
      <alignment horizontal="left" vertical="top"/>
    </xf>
    <xf numFmtId="0" fontId="34" fillId="0" borderId="1" xfId="0" applyFont="1" applyBorder="1" applyAlignment="1">
      <alignment horizontal="left" vertical="top" wrapText="1"/>
    </xf>
    <xf numFmtId="0" fontId="11" fillId="0" borderId="1" xfId="4" applyFont="1" applyBorder="1" applyAlignment="1">
      <alignment horizontal="left" vertical="top"/>
    </xf>
    <xf numFmtId="9" fontId="11" fillId="0" borderId="1" xfId="4" applyNumberFormat="1" applyFont="1" applyBorder="1" applyAlignment="1">
      <alignment horizontal="center" vertical="top"/>
    </xf>
    <xf numFmtId="0" fontId="11" fillId="0" borderId="1" xfId="4" applyFont="1" applyBorder="1" applyAlignment="1">
      <alignment vertical="top"/>
    </xf>
    <xf numFmtId="0" fontId="21" fillId="0" borderId="0" xfId="4" applyFont="1" applyAlignment="1">
      <alignment vertical="top"/>
    </xf>
    <xf numFmtId="0" fontId="12" fillId="14" borderId="1" xfId="4" applyFont="1" applyFill="1" applyBorder="1" applyAlignment="1">
      <alignment horizontal="left" vertical="top" wrapText="1"/>
    </xf>
    <xf numFmtId="0" fontId="20" fillId="0" borderId="0" xfId="4" applyFont="1" applyAlignment="1">
      <alignment vertical="top"/>
    </xf>
    <xf numFmtId="0" fontId="7" fillId="2" borderId="1" xfId="0" applyFont="1" applyFill="1" applyBorder="1" applyAlignment="1">
      <alignment horizontal="center" vertical="top"/>
    </xf>
    <xf numFmtId="0" fontId="6" fillId="0" borderId="0" xfId="0" applyFont="1" applyAlignment="1">
      <alignment horizontal="center" vertical="top" wrapText="1"/>
    </xf>
    <xf numFmtId="0" fontId="12" fillId="15" borderId="1" xfId="4" applyFont="1" applyFill="1" applyBorder="1" applyAlignment="1">
      <alignment horizontal="left" vertical="top" wrapText="1"/>
    </xf>
    <xf numFmtId="49" fontId="7" fillId="0" borderId="1" xfId="0" applyNumberFormat="1" applyFont="1" applyBorder="1" applyAlignment="1">
      <alignment horizontal="center" vertical="top"/>
    </xf>
    <xf numFmtId="10" fontId="7" fillId="0" borderId="1" xfId="0" applyNumberFormat="1" applyFont="1" applyBorder="1" applyAlignment="1">
      <alignment horizontal="center" vertical="top"/>
    </xf>
    <xf numFmtId="10" fontId="6" fillId="2" borderId="0" xfId="0" applyNumberFormat="1" applyFont="1" applyFill="1" applyAlignment="1">
      <alignment vertical="top"/>
    </xf>
    <xf numFmtId="0" fontId="11" fillId="0" borderId="1" xfId="4" applyFont="1" applyBorder="1" applyAlignment="1">
      <alignment horizontal="center" vertical="top"/>
    </xf>
    <xf numFmtId="0" fontId="34" fillId="0" borderId="1" xfId="4" applyFont="1" applyBorder="1" applyAlignment="1">
      <alignment vertical="top" wrapText="1"/>
    </xf>
    <xf numFmtId="0" fontId="12" fillId="16" borderId="1" xfId="4" applyFont="1" applyFill="1" applyBorder="1" applyAlignment="1">
      <alignment horizontal="left" vertical="top" wrapText="1"/>
    </xf>
    <xf numFmtId="0" fontId="21" fillId="16" borderId="0" xfId="4" applyFont="1" applyFill="1" applyAlignment="1">
      <alignment vertical="top"/>
    </xf>
    <xf numFmtId="0" fontId="12" fillId="17" borderId="1" xfId="4" applyFont="1" applyFill="1" applyBorder="1" applyAlignment="1">
      <alignment horizontal="left" vertical="top"/>
    </xf>
    <xf numFmtId="0" fontId="12" fillId="0" borderId="1" xfId="4" applyFont="1" applyBorder="1" applyAlignment="1">
      <alignment horizontal="center" vertical="top" wrapText="1"/>
    </xf>
    <xf numFmtId="0" fontId="12" fillId="0" borderId="1" xfId="4" applyFont="1" applyBorder="1" applyAlignment="1">
      <alignment horizontal="center" vertical="top"/>
    </xf>
    <xf numFmtId="0" fontId="10" fillId="32" borderId="1" xfId="0" applyFont="1" applyFill="1" applyBorder="1" applyAlignment="1">
      <alignment horizontal="center" vertical="center" wrapText="1"/>
    </xf>
    <xf numFmtId="0" fontId="33" fillId="3" borderId="0" xfId="0" applyFont="1" applyFill="1" applyAlignment="1">
      <alignment horizontal="left" vertical="top"/>
    </xf>
    <xf numFmtId="0" fontId="21" fillId="3" borderId="0" xfId="4" applyFont="1" applyFill="1" applyAlignment="1">
      <alignment wrapText="1"/>
    </xf>
    <xf numFmtId="0" fontId="11" fillId="0" borderId="6" xfId="4" applyFont="1" applyBorder="1" applyAlignment="1">
      <alignment vertical="top"/>
    </xf>
    <xf numFmtId="0" fontId="63" fillId="0" borderId="0" xfId="4" applyFont="1"/>
    <xf numFmtId="0" fontId="63" fillId="0" borderId="0" xfId="4" applyFont="1" applyAlignment="1">
      <alignment wrapText="1"/>
    </xf>
    <xf numFmtId="0" fontId="64" fillId="0" borderId="0" xfId="4" applyFont="1" applyAlignment="1">
      <alignment horizontal="center"/>
    </xf>
    <xf numFmtId="0" fontId="11" fillId="0" borderId="1" xfId="4" quotePrefix="1" applyFont="1" applyBorder="1" applyAlignment="1">
      <alignment horizontal="left" vertical="top" wrapText="1"/>
    </xf>
    <xf numFmtId="0" fontId="11" fillId="3" borderId="1" xfId="4" applyFont="1" applyFill="1" applyBorder="1" applyAlignment="1">
      <alignment horizontal="center" vertical="top" wrapText="1"/>
    </xf>
    <xf numFmtId="0" fontId="11" fillId="0" borderId="6" xfId="4" applyFont="1" applyBorder="1" applyAlignment="1">
      <alignment horizontal="left" vertical="top" wrapText="1"/>
    </xf>
    <xf numFmtId="0" fontId="11" fillId="0" borderId="6" xfId="4" applyFont="1" applyBorder="1" applyAlignment="1">
      <alignment horizontal="left" vertical="top"/>
    </xf>
    <xf numFmtId="9" fontId="11" fillId="0" borderId="6" xfId="4" applyNumberFormat="1" applyFont="1" applyBorder="1" applyAlignment="1">
      <alignment horizontal="center" vertical="top"/>
    </xf>
    <xf numFmtId="0" fontId="11" fillId="0" borderId="58" xfId="4" applyFont="1" applyBorder="1" applyAlignment="1">
      <alignment horizontal="left" vertical="top" wrapText="1"/>
    </xf>
    <xf numFmtId="0" fontId="34" fillId="0" borderId="58" xfId="0" quotePrefix="1" applyFont="1" applyBorder="1" applyAlignment="1">
      <alignment horizontal="left" vertical="top" wrapText="1"/>
    </xf>
    <xf numFmtId="0" fontId="11" fillId="0" borderId="58" xfId="4" applyFont="1" applyBorder="1" applyAlignment="1">
      <alignment horizontal="left" vertical="top"/>
    </xf>
    <xf numFmtId="9" fontId="11" fillId="0" borderId="58" xfId="4" applyNumberFormat="1" applyFont="1" applyBorder="1" applyAlignment="1">
      <alignment horizontal="center" vertical="top"/>
    </xf>
    <xf numFmtId="0" fontId="11" fillId="0" borderId="58" xfId="4" applyFont="1" applyBorder="1" applyAlignment="1">
      <alignment vertical="top"/>
    </xf>
    <xf numFmtId="0" fontId="11" fillId="3" borderId="6" xfId="4" applyFont="1" applyFill="1" applyBorder="1" applyAlignment="1">
      <alignment horizontal="center" vertical="top" wrapText="1"/>
    </xf>
    <xf numFmtId="0" fontId="11" fillId="3" borderId="58" xfId="4" applyFont="1" applyFill="1" applyBorder="1" applyAlignment="1">
      <alignment horizontal="center" vertical="top" wrapText="1"/>
    </xf>
    <xf numFmtId="0" fontId="11" fillId="3" borderId="60" xfId="4" applyFont="1" applyFill="1" applyBorder="1" applyAlignment="1">
      <alignment horizontal="center" vertical="top" wrapText="1"/>
    </xf>
    <xf numFmtId="0" fontId="11" fillId="3" borderId="59" xfId="4" applyFont="1" applyFill="1" applyBorder="1" applyAlignment="1">
      <alignment horizontal="center" vertical="top" wrapText="1"/>
    </xf>
    <xf numFmtId="0" fontId="12" fillId="17" borderId="6" xfId="4" applyFont="1" applyFill="1" applyBorder="1" applyAlignment="1">
      <alignment horizontal="left" vertical="top"/>
    </xf>
    <xf numFmtId="0" fontId="38" fillId="0" borderId="60" xfId="4" applyFont="1" applyBorder="1" applyAlignment="1">
      <alignment horizontal="left" vertical="top" wrapText="1"/>
    </xf>
    <xf numFmtId="0" fontId="38" fillId="0" borderId="60" xfId="4" applyFont="1" applyBorder="1" applyAlignment="1">
      <alignment horizontal="left" vertical="top"/>
    </xf>
    <xf numFmtId="9" fontId="38" fillId="0" borderId="60" xfId="4" applyNumberFormat="1" applyFont="1" applyBorder="1" applyAlignment="1">
      <alignment horizontal="center" vertical="top"/>
    </xf>
    <xf numFmtId="0" fontId="38" fillId="0" borderId="60" xfId="4" applyFont="1" applyBorder="1" applyAlignment="1">
      <alignment vertical="top" wrapText="1"/>
    </xf>
    <xf numFmtId="0" fontId="38" fillId="0" borderId="60" xfId="4" applyFont="1" applyBorder="1" applyAlignment="1">
      <alignment vertical="top"/>
    </xf>
    <xf numFmtId="0" fontId="12" fillId="0" borderId="6" xfId="4" applyFont="1" applyBorder="1" applyAlignment="1">
      <alignment horizontal="center" vertical="top"/>
    </xf>
    <xf numFmtId="0" fontId="12" fillId="0" borderId="58" xfId="4" applyFont="1" applyBorder="1" applyAlignment="1">
      <alignment horizontal="center" vertical="top"/>
    </xf>
    <xf numFmtId="0" fontId="62" fillId="0" borderId="6" xfId="4" applyFont="1" applyBorder="1" applyAlignment="1">
      <alignment horizontal="left" vertical="top" wrapText="1"/>
    </xf>
    <xf numFmtId="0" fontId="11" fillId="0" borderId="0" xfId="4" applyFont="1" applyAlignment="1">
      <alignment wrapText="1"/>
    </xf>
    <xf numFmtId="0" fontId="11" fillId="0" borderId="0" xfId="4" applyFont="1"/>
    <xf numFmtId="0" fontId="21" fillId="0" borderId="1" xfId="4" applyFont="1" applyBorder="1"/>
    <xf numFmtId="0" fontId="11" fillId="0" borderId="1" xfId="4" applyFont="1" applyBorder="1" applyAlignment="1">
      <alignment wrapText="1"/>
    </xf>
    <xf numFmtId="0" fontId="11" fillId="0" borderId="1" xfId="4" applyFont="1" applyBorder="1"/>
    <xf numFmtId="0" fontId="11" fillId="0" borderId="1" xfId="4" quotePrefix="1" applyFont="1" applyBorder="1" applyAlignment="1">
      <alignment vertical="top" wrapText="1"/>
    </xf>
    <xf numFmtId="0" fontId="11" fillId="3" borderId="1" xfId="4" applyFont="1" applyFill="1" applyBorder="1" applyAlignment="1">
      <alignment horizontal="center" vertical="top"/>
    </xf>
    <xf numFmtId="0" fontId="12" fillId="0" borderId="31" xfId="0" applyFont="1" applyBorder="1" applyAlignment="1">
      <alignment horizontal="center" vertical="center" wrapText="1"/>
    </xf>
    <xf numFmtId="0" fontId="11" fillId="0" borderId="46" xfId="0" applyFont="1" applyBorder="1" applyAlignment="1">
      <alignment horizontal="center" vertical="top" wrapText="1"/>
    </xf>
    <xf numFmtId="0" fontId="11" fillId="0" borderId="26" xfId="0" applyFont="1" applyBorder="1" applyAlignment="1">
      <alignment horizontal="center" vertical="top" wrapText="1"/>
    </xf>
    <xf numFmtId="0" fontId="10" fillId="0" borderId="5" xfId="0" applyFont="1" applyBorder="1" applyAlignment="1">
      <alignment vertical="top"/>
    </xf>
    <xf numFmtId="10" fontId="33" fillId="0" borderId="0" xfId="0" applyNumberFormat="1" applyFont="1" applyAlignment="1">
      <alignment vertical="top"/>
    </xf>
    <xf numFmtId="0" fontId="10" fillId="3" borderId="3" xfId="0" applyFont="1" applyFill="1" applyBorder="1"/>
    <xf numFmtId="0" fontId="10" fillId="3" borderId="7" xfId="0" applyFont="1" applyFill="1" applyBorder="1"/>
    <xf numFmtId="10" fontId="33" fillId="3" borderId="8" xfId="0" applyNumberFormat="1" applyFont="1" applyFill="1" applyBorder="1"/>
    <xf numFmtId="0" fontId="11" fillId="0" borderId="26" xfId="0" quotePrefix="1" applyFont="1" applyBorder="1" applyAlignment="1">
      <alignment vertical="top" wrapText="1"/>
    </xf>
    <xf numFmtId="1" fontId="11" fillId="3" borderId="1" xfId="0" applyNumberFormat="1" applyFont="1" applyFill="1" applyBorder="1" applyAlignment="1">
      <alignment horizontal="center" vertical="top" wrapText="1"/>
    </xf>
    <xf numFmtId="2" fontId="11" fillId="3" borderId="58" xfId="0" applyNumberFormat="1" applyFont="1" applyFill="1" applyBorder="1" applyAlignment="1">
      <alignment horizontal="center" vertical="top" wrapText="1"/>
    </xf>
    <xf numFmtId="2" fontId="11" fillId="3" borderId="64" xfId="0" applyNumberFormat="1" applyFont="1" applyFill="1" applyBorder="1" applyAlignment="1">
      <alignment horizontal="center" vertical="top" wrapText="1"/>
    </xf>
    <xf numFmtId="2" fontId="11" fillId="3" borderId="60" xfId="0" applyNumberFormat="1" applyFont="1" applyFill="1" applyBorder="1" applyAlignment="1">
      <alignment horizontal="center" vertical="top" wrapText="1"/>
    </xf>
    <xf numFmtId="2" fontId="34" fillId="3" borderId="58" xfId="0" applyNumberFormat="1" applyFont="1" applyFill="1" applyBorder="1" applyAlignment="1">
      <alignment horizontal="center" vertical="top" wrapText="1"/>
    </xf>
    <xf numFmtId="1" fontId="9" fillId="3" borderId="35" xfId="0" applyNumberFormat="1" applyFont="1" applyFill="1" applyBorder="1" applyAlignment="1">
      <alignment horizontal="center" vertical="top" wrapText="1"/>
    </xf>
    <xf numFmtId="1" fontId="9" fillId="3" borderId="1" xfId="0" applyNumberFormat="1" applyFont="1" applyFill="1" applyBorder="1" applyAlignment="1">
      <alignment horizontal="center" vertical="top" wrapText="1"/>
    </xf>
    <xf numFmtId="167" fontId="9" fillId="3" borderId="58" xfId="0" applyNumberFormat="1" applyFont="1" applyFill="1" applyBorder="1" applyAlignment="1">
      <alignment horizontal="center" vertical="top" wrapText="1"/>
    </xf>
    <xf numFmtId="0" fontId="9" fillId="0" borderId="8" xfId="0" applyFont="1" applyBorder="1" applyAlignment="1">
      <alignment horizontal="center" vertical="top"/>
    </xf>
    <xf numFmtId="0" fontId="9" fillId="0" borderId="30" xfId="0" applyFont="1" applyBorder="1" applyAlignment="1">
      <alignment horizontal="center" vertical="top"/>
    </xf>
    <xf numFmtId="0" fontId="11" fillId="0" borderId="8" xfId="0" applyFont="1" applyBorder="1" applyAlignment="1">
      <alignment horizontal="left" vertical="top" wrapText="1"/>
    </xf>
    <xf numFmtId="0" fontId="34" fillId="0" borderId="1" xfId="0" quotePrefix="1" applyFont="1" applyBorder="1" applyAlignment="1">
      <alignment vertical="top" wrapText="1"/>
    </xf>
    <xf numFmtId="165" fontId="11" fillId="0" borderId="1" xfId="1" applyNumberFormat="1" applyFont="1" applyFill="1" applyBorder="1" applyAlignment="1">
      <alignment horizontal="center" vertical="top" wrapText="1"/>
    </xf>
    <xf numFmtId="49" fontId="11" fillId="0" borderId="1" xfId="0" applyNumberFormat="1" applyFont="1" applyBorder="1" applyAlignment="1">
      <alignment horizontal="left" vertical="top" wrapText="1"/>
    </xf>
    <xf numFmtId="49" fontId="34" fillId="0" borderId="1" xfId="0" quotePrefix="1" applyNumberFormat="1" applyFont="1" applyBorder="1" applyAlignment="1">
      <alignment horizontal="left" vertical="top" wrapText="1"/>
    </xf>
    <xf numFmtId="49" fontId="11" fillId="0" borderId="1" xfId="0" quotePrefix="1" applyNumberFormat="1" applyFont="1" applyBorder="1" applyAlignment="1">
      <alignment horizontal="left" vertical="top" wrapText="1"/>
    </xf>
    <xf numFmtId="0" fontId="9" fillId="0" borderId="1" xfId="0" quotePrefix="1" applyFont="1" applyBorder="1" applyAlignment="1">
      <alignment vertical="top" wrapText="1"/>
    </xf>
    <xf numFmtId="0" fontId="9" fillId="0" borderId="58" xfId="0" applyFont="1" applyBorder="1" applyAlignment="1">
      <alignment horizontal="center" vertical="top"/>
    </xf>
    <xf numFmtId="0" fontId="11" fillId="0" borderId="62" xfId="0" applyFont="1" applyBorder="1" applyAlignment="1">
      <alignment horizontal="left" vertical="top" wrapText="1"/>
    </xf>
    <xf numFmtId="0" fontId="9" fillId="0" borderId="58" xfId="0" quotePrefix="1" applyFont="1" applyBorder="1" applyAlignment="1">
      <alignment vertical="top" wrapText="1"/>
    </xf>
    <xf numFmtId="0" fontId="11" fillId="0" borderId="58" xfId="0" applyFont="1" applyBorder="1" applyAlignment="1">
      <alignment horizontal="center" vertical="top" wrapText="1"/>
    </xf>
    <xf numFmtId="165" fontId="11" fillId="0" borderId="58" xfId="1" applyNumberFormat="1" applyFont="1" applyFill="1" applyBorder="1" applyAlignment="1">
      <alignment horizontal="center" vertical="top" wrapText="1"/>
    </xf>
    <xf numFmtId="49" fontId="11" fillId="0" borderId="58" xfId="0" applyNumberFormat="1" applyFont="1" applyBorder="1" applyAlignment="1">
      <alignment horizontal="center" vertical="top"/>
    </xf>
    <xf numFmtId="9" fontId="35" fillId="0" borderId="58" xfId="0" applyNumberFormat="1" applyFont="1" applyBorder="1" applyAlignment="1">
      <alignment horizontal="center" vertical="top"/>
    </xf>
    <xf numFmtId="0" fontId="9" fillId="0" borderId="58" xfId="0" applyFont="1" applyBorder="1" applyAlignment="1">
      <alignment vertical="top"/>
    </xf>
    <xf numFmtId="49" fontId="11" fillId="0" borderId="58" xfId="0" applyNumberFormat="1" applyFont="1" applyBorder="1" applyAlignment="1">
      <alignment horizontal="left" vertical="top" wrapText="1"/>
    </xf>
    <xf numFmtId="49" fontId="11" fillId="0" borderId="58" xfId="0" quotePrefix="1" applyNumberFormat="1" applyFont="1" applyBorder="1" applyAlignment="1">
      <alignment horizontal="left" vertical="top" wrapText="1"/>
    </xf>
    <xf numFmtId="0" fontId="9" fillId="0" borderId="63" xfId="0" applyFont="1" applyBorder="1" applyAlignment="1">
      <alignment horizontal="center" vertical="top"/>
    </xf>
    <xf numFmtId="0" fontId="9" fillId="0" borderId="60" xfId="0" applyFont="1" applyBorder="1" applyAlignment="1">
      <alignment horizontal="center" vertical="top"/>
    </xf>
    <xf numFmtId="0" fontId="11" fillId="0" borderId="63" xfId="0" applyFont="1" applyBorder="1" applyAlignment="1">
      <alignment horizontal="left" vertical="top" wrapText="1"/>
    </xf>
    <xf numFmtId="0" fontId="9" fillId="0" borderId="60" xfId="0" applyFont="1" applyBorder="1" applyAlignment="1">
      <alignment vertical="top" wrapText="1"/>
    </xf>
    <xf numFmtId="0" fontId="11" fillId="0" borderId="60" xfId="0" applyFont="1" applyBorder="1" applyAlignment="1">
      <alignment horizontal="center" vertical="top" wrapText="1"/>
    </xf>
    <xf numFmtId="165" fontId="11" fillId="0" borderId="60" xfId="1" applyNumberFormat="1" applyFont="1" applyFill="1" applyBorder="1" applyAlignment="1">
      <alignment horizontal="center" vertical="top" wrapText="1"/>
    </xf>
    <xf numFmtId="49" fontId="11" fillId="0" borderId="60" xfId="0" applyNumberFormat="1" applyFont="1" applyBorder="1" applyAlignment="1">
      <alignment horizontal="center" vertical="top"/>
    </xf>
    <xf numFmtId="9" fontId="35" fillId="0" borderId="60" xfId="0" applyNumberFormat="1" applyFont="1" applyBorder="1" applyAlignment="1">
      <alignment horizontal="center" vertical="top"/>
    </xf>
    <xf numFmtId="0" fontId="9" fillId="0" borderId="60" xfId="0" applyFont="1" applyBorder="1" applyAlignment="1">
      <alignment vertical="top"/>
    </xf>
    <xf numFmtId="49" fontId="11" fillId="0" borderId="60" xfId="0" applyNumberFormat="1" applyFont="1" applyBorder="1" applyAlignment="1">
      <alignment horizontal="left" vertical="top" wrapText="1"/>
    </xf>
    <xf numFmtId="49" fontId="11" fillId="0" borderId="60" xfId="0" quotePrefix="1" applyNumberFormat="1" applyFont="1" applyBorder="1" applyAlignment="1">
      <alignment horizontal="left" vertical="top" wrapText="1"/>
    </xf>
    <xf numFmtId="0" fontId="9" fillId="0" borderId="6" xfId="0" applyFont="1" applyBorder="1" applyAlignment="1">
      <alignment horizontal="center" vertical="top"/>
    </xf>
    <xf numFmtId="0" fontId="11" fillId="0" borderId="64" xfId="0" applyFont="1" applyBorder="1" applyAlignment="1">
      <alignment horizontal="left" vertical="top" wrapText="1"/>
    </xf>
    <xf numFmtId="0" fontId="9" fillId="0" borderId="64" xfId="0" applyFont="1" applyBorder="1" applyAlignment="1">
      <alignment vertical="top"/>
    </xf>
    <xf numFmtId="0" fontId="9" fillId="0" borderId="64" xfId="0" applyFont="1" applyBorder="1" applyAlignment="1">
      <alignment horizontal="center" vertical="top"/>
    </xf>
    <xf numFmtId="0" fontId="11" fillId="0" borderId="64" xfId="0" applyFont="1" applyBorder="1" applyAlignment="1">
      <alignment horizontal="center" vertical="top" wrapText="1"/>
    </xf>
    <xf numFmtId="165" fontId="11" fillId="0" borderId="64" xfId="1" applyNumberFormat="1" applyFont="1" applyFill="1" applyBorder="1" applyAlignment="1">
      <alignment horizontal="center" vertical="top" wrapText="1"/>
    </xf>
    <xf numFmtId="49" fontId="11" fillId="0" borderId="64" xfId="0" applyNumberFormat="1" applyFont="1" applyBorder="1" applyAlignment="1">
      <alignment horizontal="center" vertical="top"/>
    </xf>
    <xf numFmtId="9" fontId="35" fillId="0" borderId="64" xfId="0" applyNumberFormat="1" applyFont="1" applyBorder="1" applyAlignment="1">
      <alignment horizontal="center" vertical="top"/>
    </xf>
    <xf numFmtId="9" fontId="11" fillId="0" borderId="64" xfId="0" applyNumberFormat="1" applyFont="1" applyBorder="1" applyAlignment="1">
      <alignment horizontal="center" vertical="top" wrapText="1"/>
    </xf>
    <xf numFmtId="49" fontId="11" fillId="0" borderId="64" xfId="0" applyNumberFormat="1" applyFont="1" applyBorder="1" applyAlignment="1">
      <alignment horizontal="left" vertical="top" wrapText="1"/>
    </xf>
    <xf numFmtId="49" fontId="11" fillId="0" borderId="64" xfId="0" quotePrefix="1" applyNumberFormat="1" applyFont="1" applyBorder="1" applyAlignment="1">
      <alignment horizontal="left" vertical="top" wrapText="1"/>
    </xf>
    <xf numFmtId="0" fontId="9" fillId="0" borderId="62" xfId="0" applyFont="1" applyBorder="1" applyAlignment="1">
      <alignment horizontal="center" vertical="top"/>
    </xf>
    <xf numFmtId="9" fontId="11" fillId="0" borderId="60" xfId="0" applyNumberFormat="1" applyFont="1" applyBorder="1" applyAlignment="1">
      <alignment horizontal="center" vertical="top" wrapText="1"/>
    </xf>
    <xf numFmtId="0" fontId="9" fillId="0" borderId="65" xfId="0" applyFont="1" applyBorder="1" applyAlignment="1">
      <alignment horizontal="center" vertical="top"/>
    </xf>
    <xf numFmtId="0" fontId="9" fillId="0" borderId="64" xfId="0" applyFont="1" applyBorder="1" applyAlignment="1">
      <alignment vertical="top" wrapText="1"/>
    </xf>
    <xf numFmtId="165" fontId="11" fillId="0" borderId="64" xfId="1" applyNumberFormat="1" applyFont="1" applyFill="1" applyBorder="1" applyAlignment="1">
      <alignment vertical="top"/>
    </xf>
    <xf numFmtId="0" fontId="11" fillId="0" borderId="64" xfId="0" applyFont="1" applyBorder="1" applyAlignment="1">
      <alignment horizontal="center" vertical="top"/>
    </xf>
    <xf numFmtId="0" fontId="9" fillId="0" borderId="6" xfId="0" applyFont="1" applyBorder="1" applyAlignment="1">
      <alignment vertical="top"/>
    </xf>
    <xf numFmtId="165" fontId="11" fillId="0" borderId="6" xfId="1" applyNumberFormat="1" applyFont="1" applyFill="1" applyBorder="1" applyAlignment="1">
      <alignment vertical="top"/>
    </xf>
    <xf numFmtId="49" fontId="11" fillId="0" borderId="6" xfId="0" applyNumberFormat="1" applyFont="1" applyBorder="1" applyAlignment="1">
      <alignment horizontal="center" vertical="top"/>
    </xf>
    <xf numFmtId="0" fontId="11" fillId="0" borderId="6" xfId="0" applyFont="1" applyBorder="1" applyAlignment="1">
      <alignment horizontal="center" vertical="top"/>
    </xf>
    <xf numFmtId="9" fontId="35" fillId="0" borderId="6" xfId="0" applyNumberFormat="1" applyFont="1" applyBorder="1" applyAlignment="1">
      <alignment horizontal="center" vertical="top"/>
    </xf>
    <xf numFmtId="9" fontId="11" fillId="0" borderId="6" xfId="0" applyNumberFormat="1" applyFont="1" applyBorder="1" applyAlignment="1">
      <alignment horizontal="left" vertical="top"/>
    </xf>
    <xf numFmtId="49" fontId="11" fillId="0" borderId="6" xfId="0" applyNumberFormat="1" applyFont="1" applyBorder="1" applyAlignment="1">
      <alignment horizontal="left" vertical="top" wrapText="1"/>
    </xf>
    <xf numFmtId="0" fontId="34" fillId="0" borderId="58" xfId="0" applyFont="1" applyBorder="1" applyAlignment="1">
      <alignment horizontal="left" vertical="top" wrapText="1"/>
    </xf>
    <xf numFmtId="0" fontId="34" fillId="0" borderId="58" xfId="0" applyFont="1" applyBorder="1" applyAlignment="1">
      <alignment horizontal="center" vertical="top"/>
    </xf>
    <xf numFmtId="9" fontId="11" fillId="0" borderId="58" xfId="0" applyNumberFormat="1" applyFont="1" applyBorder="1" applyAlignment="1">
      <alignment horizontal="left" vertical="top"/>
    </xf>
    <xf numFmtId="49" fontId="34" fillId="0" borderId="58" xfId="0" applyNumberFormat="1" applyFont="1" applyBorder="1" applyAlignment="1">
      <alignment horizontal="center" vertical="top"/>
    </xf>
    <xf numFmtId="49" fontId="34" fillId="0" borderId="58" xfId="0" applyNumberFormat="1" applyFont="1" applyBorder="1" applyAlignment="1">
      <alignment horizontal="left" vertical="top" wrapText="1"/>
    </xf>
    <xf numFmtId="49" fontId="34" fillId="0" borderId="58" xfId="0" quotePrefix="1" applyNumberFormat="1" applyFont="1" applyBorder="1" applyAlignment="1">
      <alignment horizontal="left" vertical="top" wrapText="1"/>
    </xf>
    <xf numFmtId="0" fontId="9" fillId="0" borderId="63" xfId="0" applyFont="1" applyBorder="1" applyAlignment="1">
      <alignment horizontal="center" vertical="top" wrapText="1"/>
    </xf>
    <xf numFmtId="0" fontId="9" fillId="0" borderId="60" xfId="0" applyFont="1" applyBorder="1" applyAlignment="1">
      <alignment horizontal="center" vertical="top" wrapText="1"/>
    </xf>
    <xf numFmtId="0" fontId="11" fillId="0" borderId="60" xfId="0" applyFont="1" applyBorder="1" applyAlignment="1">
      <alignment horizontal="left" vertical="top" wrapText="1"/>
    </xf>
    <xf numFmtId="49" fontId="11" fillId="0" borderId="60" xfId="0" applyNumberFormat="1" applyFont="1" applyBorder="1" applyAlignment="1">
      <alignment horizontal="center" vertical="top" wrapText="1"/>
    </xf>
    <xf numFmtId="9" fontId="35" fillId="0" borderId="60" xfId="0" applyNumberFormat="1" applyFont="1" applyBorder="1" applyAlignment="1">
      <alignment horizontal="center" vertical="top" wrapText="1"/>
    </xf>
    <xf numFmtId="9" fontId="11" fillId="0" borderId="60" xfId="0" applyNumberFormat="1" applyFont="1" applyBorder="1" applyAlignment="1">
      <alignment horizontal="left" vertical="top" wrapText="1"/>
    </xf>
    <xf numFmtId="0" fontId="11" fillId="0" borderId="60" xfId="0" applyFont="1" applyBorder="1" applyAlignment="1">
      <alignment horizontal="center" vertical="top"/>
    </xf>
    <xf numFmtId="9" fontId="11" fillId="0" borderId="60" xfId="0" applyNumberFormat="1" applyFont="1" applyBorder="1" applyAlignment="1">
      <alignment horizontal="left" vertical="top"/>
    </xf>
    <xf numFmtId="0" fontId="9" fillId="0" borderId="35" xfId="0" applyFont="1" applyBorder="1" applyAlignment="1">
      <alignment horizontal="center" vertical="top"/>
    </xf>
    <xf numFmtId="0" fontId="9" fillId="0" borderId="31" xfId="0" applyFont="1" applyBorder="1" applyAlignment="1">
      <alignment horizontal="center" vertical="top"/>
    </xf>
    <xf numFmtId="0" fontId="11" fillId="0" borderId="2" xfId="0" applyFont="1" applyBorder="1" applyAlignment="1">
      <alignment horizontal="left" vertical="top" wrapText="1"/>
    </xf>
    <xf numFmtId="9" fontId="56" fillId="0" borderId="1" xfId="0" applyNumberFormat="1" applyFont="1" applyBorder="1" applyAlignment="1">
      <alignment horizontal="center" vertical="top"/>
    </xf>
    <xf numFmtId="9" fontId="11" fillId="0" borderId="1" xfId="0" applyNumberFormat="1" applyFont="1" applyBorder="1" applyAlignment="1">
      <alignment horizontal="left" vertical="top"/>
    </xf>
    <xf numFmtId="0" fontId="10" fillId="0" borderId="58" xfId="0" applyFont="1" applyBorder="1" applyAlignment="1">
      <alignment horizontal="left" vertical="top"/>
    </xf>
    <xf numFmtId="0" fontId="9" fillId="0" borderId="58" xfId="0" applyFont="1" applyBorder="1" applyAlignment="1">
      <alignment vertical="top" wrapText="1"/>
    </xf>
    <xf numFmtId="0" fontId="9" fillId="0" borderId="58" xfId="0" quotePrefix="1" applyFont="1" applyBorder="1" applyAlignment="1">
      <alignment vertical="top"/>
    </xf>
    <xf numFmtId="0" fontId="10" fillId="0" borderId="58" xfId="0" applyFont="1" applyBorder="1" applyAlignment="1">
      <alignment vertical="top"/>
    </xf>
    <xf numFmtId="0" fontId="11" fillId="4" borderId="0" xfId="5" applyFont="1" applyFill="1" applyAlignment="1">
      <alignment horizontal="left" vertical="top" wrapText="1"/>
    </xf>
    <xf numFmtId="9" fontId="9" fillId="0" borderId="1" xfId="0" applyNumberFormat="1" applyFont="1" applyBorder="1" applyAlignment="1">
      <alignment horizontal="center" vertical="top" readingOrder="1"/>
    </xf>
    <xf numFmtId="0" fontId="9" fillId="0" borderId="1" xfId="0" applyFont="1" applyBorder="1" applyAlignment="1">
      <alignment horizontal="left" vertical="top" wrapText="1" readingOrder="1"/>
    </xf>
    <xf numFmtId="0" fontId="9" fillId="0" borderId="1" xfId="0" applyFont="1" applyBorder="1"/>
    <xf numFmtId="0" fontId="11" fillId="0" borderId="19" xfId="0" applyFont="1" applyBorder="1" applyAlignment="1">
      <alignment horizontal="center" vertical="top"/>
    </xf>
    <xf numFmtId="0" fontId="11" fillId="0" borderId="25" xfId="0" applyFont="1" applyBorder="1" applyAlignment="1">
      <alignment horizontal="center" vertical="top"/>
    </xf>
    <xf numFmtId="0" fontId="9" fillId="0" borderId="27" xfId="0" applyFont="1" applyBorder="1" applyAlignment="1">
      <alignment horizontal="left" vertical="top" wrapText="1"/>
    </xf>
    <xf numFmtId="0" fontId="9" fillId="0" borderId="44" xfId="0" applyFont="1" applyBorder="1" applyAlignment="1">
      <alignment horizontal="left" vertical="top"/>
    </xf>
    <xf numFmtId="0" fontId="9" fillId="0" borderId="6" xfId="0" applyFont="1" applyBorder="1" applyAlignment="1">
      <alignment horizontal="center" vertical="top" readingOrder="1"/>
    </xf>
    <xf numFmtId="9" fontId="9" fillId="0" borderId="6" xfId="0" applyNumberFormat="1" applyFont="1" applyBorder="1" applyAlignment="1">
      <alignment horizontal="center" vertical="top" readingOrder="1"/>
    </xf>
    <xf numFmtId="9" fontId="9" fillId="0" borderId="6" xfId="0" applyNumberFormat="1" applyFont="1" applyBorder="1" applyAlignment="1">
      <alignment horizontal="center" vertical="top"/>
    </xf>
    <xf numFmtId="0" fontId="9" fillId="0" borderId="6" xfId="0" applyFont="1" applyBorder="1" applyAlignment="1">
      <alignment horizontal="left" vertical="top" wrapText="1" readingOrder="1"/>
    </xf>
    <xf numFmtId="0" fontId="9" fillId="0" borderId="6" xfId="0" applyFont="1" applyBorder="1" applyAlignment="1">
      <alignment horizontal="left" vertical="top"/>
    </xf>
    <xf numFmtId="0" fontId="9" fillId="0" borderId="6" xfId="0" applyFont="1" applyBorder="1"/>
    <xf numFmtId="0" fontId="9" fillId="0" borderId="58" xfId="0" applyFont="1" applyBorder="1" applyAlignment="1">
      <alignment horizontal="center" vertical="top" readingOrder="1"/>
    </xf>
    <xf numFmtId="4" fontId="9" fillId="0" borderId="58" xfId="0" applyNumberFormat="1" applyFont="1" applyBorder="1" applyAlignment="1">
      <alignment horizontal="center" vertical="top" readingOrder="1"/>
    </xf>
    <xf numFmtId="9" fontId="9" fillId="0" borderId="58" xfId="0" applyNumberFormat="1" applyFont="1" applyBorder="1" applyAlignment="1">
      <alignment horizontal="center" vertical="top" readingOrder="1"/>
    </xf>
    <xf numFmtId="9" fontId="9" fillId="0" borderId="58" xfId="0" applyNumberFormat="1" applyFont="1" applyBorder="1" applyAlignment="1">
      <alignment horizontal="center" vertical="top"/>
    </xf>
    <xf numFmtId="0" fontId="9" fillId="0" borderId="58" xfId="0" applyFont="1" applyBorder="1" applyAlignment="1">
      <alignment horizontal="left" vertical="top" wrapText="1" readingOrder="1"/>
    </xf>
    <xf numFmtId="0" fontId="9" fillId="0" borderId="58" xfId="0" applyFont="1" applyBorder="1" applyAlignment="1">
      <alignment horizontal="left" vertical="top"/>
    </xf>
    <xf numFmtId="0" fontId="9" fillId="0" borderId="58" xfId="0" applyFont="1" applyBorder="1"/>
    <xf numFmtId="0" fontId="9" fillId="3" borderId="58" xfId="0" applyFont="1" applyFill="1" applyBorder="1" applyAlignment="1">
      <alignment horizontal="center" vertical="top"/>
    </xf>
    <xf numFmtId="0" fontId="9" fillId="0" borderId="6" xfId="0" applyFont="1" applyBorder="1" applyAlignment="1">
      <alignment horizontal="left" vertical="top" readingOrder="1"/>
    </xf>
    <xf numFmtId="0" fontId="11" fillId="0" borderId="58" xfId="0" applyFont="1" applyBorder="1" applyAlignment="1">
      <alignment horizontal="center" vertical="top"/>
    </xf>
    <xf numFmtId="0" fontId="9" fillId="0" borderId="20" xfId="0" applyFont="1" applyBorder="1" applyAlignment="1">
      <alignment horizontal="left" vertical="top" wrapText="1"/>
    </xf>
    <xf numFmtId="0" fontId="11" fillId="0" borderId="23" xfId="0" applyFont="1" applyBorder="1" applyAlignment="1">
      <alignment horizontal="center" vertical="top"/>
    </xf>
    <xf numFmtId="0" fontId="9" fillId="0" borderId="50" xfId="0" applyFont="1" applyBorder="1" applyAlignment="1">
      <alignment horizontal="left" vertical="top"/>
    </xf>
    <xf numFmtId="0" fontId="9" fillId="0" borderId="35" xfId="0" applyFont="1" applyBorder="1" applyAlignment="1">
      <alignment horizontal="center" vertical="top" readingOrder="1"/>
    </xf>
    <xf numFmtId="9" fontId="9" fillId="0" borderId="35" xfId="0" applyNumberFormat="1" applyFont="1" applyBorder="1" applyAlignment="1">
      <alignment horizontal="center" vertical="top" readingOrder="1"/>
    </xf>
    <xf numFmtId="9" fontId="9" fillId="0" borderId="35" xfId="0" applyNumberFormat="1" applyFont="1" applyBorder="1" applyAlignment="1">
      <alignment horizontal="center" vertical="top"/>
    </xf>
    <xf numFmtId="0" fontId="9" fillId="0" borderId="35" xfId="0" applyFont="1" applyBorder="1" applyAlignment="1">
      <alignment horizontal="left" vertical="top" wrapText="1" readingOrder="1"/>
    </xf>
    <xf numFmtId="0" fontId="9" fillId="0" borderId="35" xfId="0" applyFont="1" applyBorder="1" applyAlignment="1">
      <alignment horizontal="left" vertical="top" readingOrder="1"/>
    </xf>
    <xf numFmtId="0" fontId="9" fillId="0" borderId="35" xfId="0" applyFont="1" applyBorder="1" applyAlignment="1">
      <alignment vertical="top"/>
    </xf>
    <xf numFmtId="0" fontId="9" fillId="0" borderId="35" xfId="0" applyFont="1" applyBorder="1"/>
    <xf numFmtId="0" fontId="11" fillId="0" borderId="67" xfId="0" applyFont="1" applyBorder="1" applyAlignment="1">
      <alignment horizontal="center" vertical="top"/>
    </xf>
    <xf numFmtId="0" fontId="9" fillId="0" borderId="68" xfId="0" applyFont="1" applyBorder="1" applyAlignment="1">
      <alignment horizontal="left" vertical="top" wrapText="1"/>
    </xf>
    <xf numFmtId="0" fontId="9" fillId="0" borderId="69" xfId="0" applyFont="1" applyBorder="1" applyAlignment="1">
      <alignment horizontal="left" vertical="top"/>
    </xf>
    <xf numFmtId="0" fontId="9" fillId="0" borderId="58" xfId="0" applyFont="1" applyBorder="1" applyAlignment="1">
      <alignment horizontal="left" vertical="top" readingOrder="1"/>
    </xf>
    <xf numFmtId="0" fontId="9" fillId="0" borderId="28" xfId="0" applyFont="1" applyBorder="1" applyAlignment="1">
      <alignment horizontal="left" vertical="top"/>
    </xf>
    <xf numFmtId="0" fontId="9" fillId="0" borderId="30" xfId="0" applyFont="1" applyBorder="1" applyAlignment="1">
      <alignment horizontal="center" vertical="top" readingOrder="1"/>
    </xf>
    <xf numFmtId="4" fontId="9" fillId="0" borderId="30" xfId="0" applyNumberFormat="1" applyFont="1" applyBorder="1" applyAlignment="1">
      <alignment horizontal="center" vertical="top" readingOrder="1"/>
    </xf>
    <xf numFmtId="9" fontId="9" fillId="0" borderId="30" xfId="0" applyNumberFormat="1" applyFont="1" applyBorder="1" applyAlignment="1">
      <alignment horizontal="center" vertical="top" readingOrder="1"/>
    </xf>
    <xf numFmtId="9" fontId="9" fillId="0" borderId="30" xfId="0" applyNumberFormat="1" applyFont="1" applyBorder="1" applyAlignment="1">
      <alignment horizontal="center" vertical="top"/>
    </xf>
    <xf numFmtId="0" fontId="9" fillId="0" borderId="30" xfId="0" applyFont="1" applyBorder="1" applyAlignment="1">
      <alignment horizontal="left" vertical="top" wrapText="1" readingOrder="1"/>
    </xf>
    <xf numFmtId="0" fontId="9" fillId="0" borderId="30" xfId="0" applyFont="1" applyBorder="1"/>
    <xf numFmtId="0" fontId="9" fillId="0" borderId="58" xfId="0" quotePrefix="1" applyFont="1" applyBorder="1" applyAlignment="1">
      <alignment horizontal="left" vertical="top" wrapText="1"/>
    </xf>
    <xf numFmtId="0" fontId="9" fillId="0" borderId="30" xfId="0" applyFont="1" applyBorder="1" applyAlignment="1">
      <alignment vertical="top"/>
    </xf>
    <xf numFmtId="0" fontId="9" fillId="0" borderId="30" xfId="0" applyFont="1" applyBorder="1" applyAlignment="1">
      <alignment horizontal="left" vertical="top" readingOrder="1"/>
    </xf>
    <xf numFmtId="0" fontId="9" fillId="0" borderId="6" xfId="0" quotePrefix="1" applyFont="1" applyBorder="1" applyAlignment="1">
      <alignment horizontal="left" vertical="top" wrapText="1" readingOrder="1"/>
    </xf>
    <xf numFmtId="0" fontId="11" fillId="0" borderId="70" xfId="0" applyFont="1" applyBorder="1" applyAlignment="1">
      <alignment horizontal="center" vertical="top"/>
    </xf>
    <xf numFmtId="0" fontId="9" fillId="0" borderId="46" xfId="0" applyFont="1" applyBorder="1" applyAlignment="1">
      <alignment horizontal="left" vertical="top" wrapText="1"/>
    </xf>
    <xf numFmtId="0" fontId="9" fillId="0" borderId="61" xfId="0" applyFont="1" applyBorder="1" applyAlignment="1">
      <alignment horizontal="left" vertical="top"/>
    </xf>
    <xf numFmtId="9" fontId="11" fillId="0" borderId="58" xfId="0" applyNumberFormat="1" applyFont="1" applyBorder="1" applyAlignment="1">
      <alignment horizontal="center" vertical="top"/>
    </xf>
    <xf numFmtId="0" fontId="9" fillId="0" borderId="30" xfId="0" quotePrefix="1" applyFont="1" applyBorder="1" applyAlignment="1">
      <alignment horizontal="left" vertical="top" wrapText="1" readingOrder="1"/>
    </xf>
    <xf numFmtId="0" fontId="38" fillId="0" borderId="30" xfId="0" applyFont="1" applyBorder="1" applyAlignment="1">
      <alignment horizontal="left" vertical="top" readingOrder="1"/>
    </xf>
    <xf numFmtId="0" fontId="10" fillId="33" borderId="1" xfId="0" applyFont="1" applyFill="1" applyBorder="1" applyAlignment="1">
      <alignment horizontal="center" vertical="center"/>
    </xf>
    <xf numFmtId="0" fontId="9" fillId="3" borderId="5" xfId="0" applyFont="1" applyFill="1" applyBorder="1" applyAlignment="1">
      <alignment horizontal="left" vertical="top" wrapText="1"/>
    </xf>
    <xf numFmtId="0" fontId="9" fillId="11" borderId="20" xfId="0" applyFont="1" applyFill="1" applyBorder="1" applyAlignment="1">
      <alignment horizontal="left" vertical="top" wrapText="1" readingOrder="1"/>
    </xf>
    <xf numFmtId="0" fontId="10" fillId="0" borderId="30" xfId="0" applyFont="1" applyBorder="1" applyAlignment="1">
      <alignment horizontal="center" vertical="top"/>
    </xf>
    <xf numFmtId="0" fontId="9" fillId="0" borderId="30" xfId="0" applyFont="1" applyBorder="1" applyAlignment="1">
      <alignment horizontal="center" vertical="center"/>
    </xf>
    <xf numFmtId="0" fontId="9" fillId="3" borderId="30" xfId="0" applyFont="1" applyFill="1" applyBorder="1" applyAlignment="1">
      <alignment horizontal="center" vertical="center"/>
    </xf>
    <xf numFmtId="0" fontId="11" fillId="0" borderId="66" xfId="0" applyFont="1" applyBorder="1" applyAlignment="1">
      <alignment horizontal="center" vertical="top"/>
    </xf>
    <xf numFmtId="0" fontId="9" fillId="0" borderId="71" xfId="0" applyFont="1" applyBorder="1" applyAlignment="1">
      <alignment horizontal="left" vertical="top" wrapText="1"/>
    </xf>
    <xf numFmtId="0" fontId="9" fillId="0" borderId="72" xfId="0" applyFont="1" applyBorder="1" applyAlignment="1">
      <alignment horizontal="left" vertical="top"/>
    </xf>
    <xf numFmtId="9" fontId="9" fillId="0" borderId="60" xfId="0" applyNumberFormat="1" applyFont="1" applyBorder="1" applyAlignment="1">
      <alignment horizontal="center" vertical="top"/>
    </xf>
    <xf numFmtId="9" fontId="11" fillId="0" borderId="60" xfId="0" applyNumberFormat="1" applyFont="1" applyBorder="1" applyAlignment="1">
      <alignment horizontal="center" vertical="top"/>
    </xf>
    <xf numFmtId="0" fontId="9" fillId="0" borderId="60" xfId="0" applyFont="1" applyBorder="1" applyAlignment="1">
      <alignment horizontal="left" vertical="top" wrapText="1"/>
    </xf>
    <xf numFmtId="0" fontId="38" fillId="0" borderId="60" xfId="0" applyFont="1" applyBorder="1" applyAlignment="1">
      <alignment horizontal="left" vertical="top"/>
    </xf>
    <xf numFmtId="0" fontId="9" fillId="0" borderId="60" xfId="0" applyFont="1" applyBorder="1" applyAlignment="1">
      <alignment horizontal="left" vertical="top"/>
    </xf>
    <xf numFmtId="0" fontId="9" fillId="0" borderId="60" xfId="0" applyFont="1" applyBorder="1"/>
    <xf numFmtId="0" fontId="9" fillId="3" borderId="60" xfId="0" applyFont="1" applyFill="1" applyBorder="1" applyAlignment="1">
      <alignment horizontal="center" vertical="top"/>
    </xf>
    <xf numFmtId="0" fontId="9" fillId="0" borderId="35" xfId="0" applyFont="1" applyBorder="1" applyAlignment="1">
      <alignment vertical="top" wrapText="1"/>
    </xf>
    <xf numFmtId="0" fontId="11" fillId="0" borderId="58" xfId="0" applyFont="1" applyBorder="1" applyAlignment="1">
      <alignment vertical="top" wrapText="1"/>
    </xf>
    <xf numFmtId="0" fontId="11" fillId="0" borderId="58" xfId="0" applyFont="1" applyBorder="1" applyAlignment="1">
      <alignment vertical="top"/>
    </xf>
    <xf numFmtId="0" fontId="11" fillId="0" borderId="58" xfId="0" applyFont="1" applyBorder="1" applyAlignment="1">
      <alignment horizontal="left" vertical="center" wrapText="1"/>
    </xf>
    <xf numFmtId="0" fontId="11" fillId="0" borderId="58" xfId="0" applyFont="1" applyBorder="1" applyAlignment="1">
      <alignment horizontal="left" vertical="top" wrapText="1"/>
    </xf>
    <xf numFmtId="165" fontId="11" fillId="0" borderId="30" xfId="1" applyNumberFormat="1" applyFont="1" applyFill="1" applyBorder="1" applyAlignment="1">
      <alignment vertical="top"/>
    </xf>
    <xf numFmtId="9" fontId="9" fillId="0" borderId="30" xfId="0" applyNumberFormat="1" applyFont="1" applyBorder="1" applyAlignment="1">
      <alignment horizontal="center" vertical="center"/>
    </xf>
    <xf numFmtId="0" fontId="11" fillId="3" borderId="30" xfId="0" applyFont="1" applyFill="1" applyBorder="1" applyAlignment="1">
      <alignment horizontal="center" vertical="top" wrapText="1"/>
    </xf>
    <xf numFmtId="9" fontId="11" fillId="0" borderId="58" xfId="0" applyNumberFormat="1" applyFont="1" applyBorder="1" applyAlignment="1">
      <alignment horizontal="center" vertical="center"/>
    </xf>
    <xf numFmtId="0" fontId="11" fillId="0" borderId="36" xfId="0" applyFont="1" applyBorder="1" applyAlignment="1">
      <alignment vertical="top"/>
    </xf>
    <xf numFmtId="0" fontId="9" fillId="0" borderId="30" xfId="0" applyFont="1" applyBorder="1" applyAlignment="1">
      <alignment horizontal="left" vertical="center"/>
    </xf>
    <xf numFmtId="3" fontId="34" fillId="0" borderId="30" xfId="0" applyNumberFormat="1" applyFont="1" applyBorder="1" applyAlignment="1">
      <alignment vertical="center"/>
    </xf>
    <xf numFmtId="10" fontId="11" fillId="0" borderId="30" xfId="0" applyNumberFormat="1" applyFont="1" applyBorder="1" applyAlignment="1">
      <alignment horizontal="center" vertical="top"/>
    </xf>
    <xf numFmtId="9" fontId="11" fillId="0" borderId="30" xfId="0" applyNumberFormat="1" applyFont="1" applyBorder="1" applyAlignment="1">
      <alignment horizontal="center" vertical="center"/>
    </xf>
    <xf numFmtId="0" fontId="11" fillId="0" borderId="36" xfId="0" applyFont="1" applyBorder="1" applyAlignment="1">
      <alignment vertical="top" wrapText="1"/>
    </xf>
    <xf numFmtId="0" fontId="40" fillId="0" borderId="30" xfId="0" applyFont="1" applyBorder="1" applyAlignment="1">
      <alignment vertical="top" wrapText="1"/>
    </xf>
    <xf numFmtId="3" fontId="41" fillId="0" borderId="30" xfId="0" applyNumberFormat="1" applyFont="1" applyBorder="1" applyAlignment="1">
      <alignment vertical="top"/>
    </xf>
    <xf numFmtId="3" fontId="34" fillId="0" borderId="58" xfId="0" applyNumberFormat="1" applyFont="1" applyBorder="1" applyAlignment="1">
      <alignment vertical="top"/>
    </xf>
    <xf numFmtId="0" fontId="11" fillId="0" borderId="58" xfId="0" applyFont="1" applyBorder="1" applyAlignment="1">
      <alignment horizontal="left" vertical="center"/>
    </xf>
    <xf numFmtId="0" fontId="9" fillId="0" borderId="36" xfId="0" applyFont="1" applyBorder="1" applyAlignment="1">
      <alignment vertical="top" wrapText="1"/>
    </xf>
    <xf numFmtId="3" fontId="34" fillId="0" borderId="30" xfId="0" applyNumberFormat="1" applyFont="1" applyBorder="1" applyAlignment="1">
      <alignment vertical="top"/>
    </xf>
    <xf numFmtId="0" fontId="11" fillId="0" borderId="30" xfId="0" applyFont="1" applyBorder="1" applyAlignment="1">
      <alignment horizontal="left" vertical="center"/>
    </xf>
    <xf numFmtId="0" fontId="9" fillId="0" borderId="30" xfId="0" applyFont="1" applyBorder="1" applyAlignment="1">
      <alignment vertical="center"/>
    </xf>
    <xf numFmtId="0" fontId="9" fillId="0" borderId="3" xfId="0" applyFont="1" applyBorder="1" applyAlignment="1">
      <alignment vertical="center"/>
    </xf>
    <xf numFmtId="10" fontId="9" fillId="0" borderId="58" xfId="0" applyNumberFormat="1" applyFont="1" applyBorder="1" applyAlignment="1">
      <alignment horizontal="center" vertical="top"/>
    </xf>
    <xf numFmtId="0" fontId="34" fillId="0" borderId="36" xfId="0" applyFont="1" applyBorder="1" applyAlignment="1">
      <alignment vertical="top" wrapText="1"/>
    </xf>
    <xf numFmtId="10" fontId="9" fillId="0" borderId="30" xfId="0" applyNumberFormat="1" applyFont="1" applyBorder="1" applyAlignment="1">
      <alignment horizontal="center" vertical="top"/>
    </xf>
    <xf numFmtId="0" fontId="9" fillId="0" borderId="30" xfId="0" applyFont="1" applyBorder="1" applyAlignment="1">
      <alignment horizontal="left" vertical="center" wrapText="1"/>
    </xf>
    <xf numFmtId="0" fontId="11" fillId="0" borderId="3" xfId="0" applyFont="1" applyBorder="1" applyAlignment="1">
      <alignment vertical="top" wrapText="1"/>
    </xf>
    <xf numFmtId="0" fontId="34" fillId="0" borderId="30" xfId="0" applyFont="1" applyBorder="1" applyAlignment="1">
      <alignment vertical="top"/>
    </xf>
    <xf numFmtId="49" fontId="11" fillId="0" borderId="30" xfId="0" applyNumberFormat="1" applyFont="1" applyBorder="1" applyAlignment="1">
      <alignment horizontal="center" vertical="top"/>
    </xf>
    <xf numFmtId="49" fontId="11" fillId="0" borderId="30" xfId="0" applyNumberFormat="1" applyFont="1" applyBorder="1" applyAlignment="1">
      <alignment vertical="top"/>
    </xf>
    <xf numFmtId="0" fontId="9" fillId="0" borderId="58" xfId="0" applyFont="1" applyBorder="1" applyAlignment="1">
      <alignment horizontal="center" vertical="top" wrapText="1"/>
    </xf>
    <xf numFmtId="0" fontId="11" fillId="0" borderId="30" xfId="0" applyFont="1" applyBorder="1" applyAlignment="1">
      <alignment horizontal="left" vertical="top"/>
    </xf>
    <xf numFmtId="0" fontId="9" fillId="0" borderId="3" xfId="0" applyFont="1" applyBorder="1" applyAlignment="1">
      <alignment vertical="top"/>
    </xf>
    <xf numFmtId="0" fontId="34" fillId="0" borderId="73" xfId="0" applyFont="1" applyBorder="1" applyAlignment="1">
      <alignment vertical="top"/>
    </xf>
    <xf numFmtId="0" fontId="11" fillId="0" borderId="62" xfId="0" applyFont="1" applyBorder="1" applyAlignment="1">
      <alignment horizontal="left" vertical="center"/>
    </xf>
    <xf numFmtId="49" fontId="11" fillId="0" borderId="30" xfId="0" applyNumberFormat="1" applyFont="1" applyBorder="1" applyAlignment="1">
      <alignment horizontal="left" vertical="top" wrapText="1"/>
    </xf>
    <xf numFmtId="0" fontId="34" fillId="0" borderId="74" xfId="0" applyFont="1" applyBorder="1" applyAlignment="1">
      <alignment vertical="top" wrapText="1"/>
    </xf>
    <xf numFmtId="0" fontId="11" fillId="0" borderId="60" xfId="0" applyFont="1" applyBorder="1" applyAlignment="1">
      <alignment vertical="top"/>
    </xf>
    <xf numFmtId="3" fontId="34" fillId="0" borderId="60" xfId="0" applyNumberFormat="1" applyFont="1" applyBorder="1" applyAlignment="1">
      <alignment vertical="top"/>
    </xf>
    <xf numFmtId="0" fontId="11" fillId="0" borderId="60" xfId="0" applyFont="1" applyBorder="1" applyAlignment="1">
      <alignment vertical="top" wrapText="1"/>
    </xf>
    <xf numFmtId="9" fontId="11" fillId="0" borderId="60" xfId="0" applyNumberFormat="1" applyFont="1" applyBorder="1" applyAlignment="1">
      <alignment horizontal="center" vertical="center"/>
    </xf>
    <xf numFmtId="0" fontId="41" fillId="0" borderId="60" xfId="0" applyFont="1" applyBorder="1" applyAlignment="1">
      <alignment vertical="top" wrapText="1"/>
    </xf>
    <xf numFmtId="0" fontId="11" fillId="0" borderId="63" xfId="0" applyFont="1" applyBorder="1" applyAlignment="1">
      <alignment vertical="top" wrapText="1"/>
    </xf>
    <xf numFmtId="0" fontId="9" fillId="0" borderId="60" xfId="0" applyFont="1" applyBorder="1" applyAlignment="1">
      <alignment horizontal="left" vertical="center" wrapText="1"/>
    </xf>
    <xf numFmtId="0" fontId="9" fillId="0" borderId="60" xfId="0" applyFont="1" applyBorder="1" applyAlignment="1">
      <alignment horizontal="left" vertical="center"/>
    </xf>
    <xf numFmtId="0" fontId="11" fillId="0" borderId="60" xfId="0" applyFont="1" applyBorder="1" applyAlignment="1">
      <alignment horizontal="left" vertical="center" wrapText="1"/>
    </xf>
    <xf numFmtId="3" fontId="34" fillId="0" borderId="60" xfId="0" applyNumberFormat="1" applyFont="1" applyBorder="1" applyAlignment="1">
      <alignment vertical="center"/>
    </xf>
    <xf numFmtId="0" fontId="11" fillId="0" borderId="60" xfId="0" applyFont="1" applyBorder="1" applyAlignment="1">
      <alignment horizontal="left" vertical="center"/>
    </xf>
    <xf numFmtId="0" fontId="9" fillId="0" borderId="60" xfId="0" applyFont="1" applyBorder="1" applyAlignment="1">
      <alignment horizontal="center" vertical="center"/>
    </xf>
    <xf numFmtId="0" fontId="11" fillId="0" borderId="63" xfId="0" applyFont="1" applyBorder="1" applyAlignment="1">
      <alignment horizontal="left" vertical="center" wrapText="1"/>
    </xf>
    <xf numFmtId="10" fontId="9" fillId="0" borderId="60" xfId="0" applyNumberFormat="1" applyFont="1" applyBorder="1" applyAlignment="1">
      <alignment horizontal="center" vertical="top" wrapText="1"/>
    </xf>
    <xf numFmtId="0" fontId="11" fillId="0" borderId="63" xfId="0" applyFont="1" applyBorder="1" applyAlignment="1">
      <alignment horizontal="left" vertical="center"/>
    </xf>
    <xf numFmtId="0" fontId="11" fillId="3" borderId="60" xfId="0" applyFont="1" applyFill="1" applyBorder="1" applyAlignment="1">
      <alignment horizontal="center" vertical="top" wrapText="1"/>
    </xf>
    <xf numFmtId="0" fontId="9" fillId="4" borderId="30" xfId="2" applyFont="1" applyFill="1" applyBorder="1" applyAlignment="1">
      <alignment vertical="top"/>
    </xf>
    <xf numFmtId="0" fontId="9" fillId="5" borderId="30" xfId="2" applyFont="1" applyFill="1" applyBorder="1" applyAlignment="1">
      <alignment vertical="top" wrapText="1"/>
    </xf>
    <xf numFmtId="3" fontId="9" fillId="0" borderId="30" xfId="2" applyNumberFormat="1" applyFont="1" applyBorder="1" applyAlignment="1">
      <alignment horizontal="center" vertical="top" wrapText="1"/>
    </xf>
    <xf numFmtId="9" fontId="11" fillId="25" borderId="30" xfId="2" applyNumberFormat="1" applyFont="1" applyFill="1" applyBorder="1" applyAlignment="1">
      <alignment horizontal="center" vertical="top" wrapText="1"/>
    </xf>
    <xf numFmtId="0" fontId="9" fillId="0" borderId="19" xfId="2" applyFont="1" applyBorder="1" applyAlignment="1">
      <alignment horizontal="left" vertical="top" wrapText="1"/>
    </xf>
    <xf numFmtId="0" fontId="10" fillId="3" borderId="30" xfId="2" applyFont="1" applyFill="1" applyBorder="1" applyAlignment="1">
      <alignment horizontal="center" vertical="top" wrapText="1"/>
    </xf>
    <xf numFmtId="0" fontId="9" fillId="0" borderId="58" xfId="2" applyFont="1" applyBorder="1" applyAlignment="1">
      <alignment horizontal="center" vertical="top"/>
    </xf>
    <xf numFmtId="0" fontId="11" fillId="25" borderId="58" xfId="2" applyFont="1" applyFill="1" applyBorder="1" applyAlignment="1">
      <alignment horizontal="left" vertical="top"/>
    </xf>
    <xf numFmtId="0" fontId="9" fillId="0" borderId="58" xfId="2" applyFont="1" applyBorder="1" applyAlignment="1">
      <alignment horizontal="left" vertical="top" wrapText="1"/>
    </xf>
    <xf numFmtId="0" fontId="11" fillId="0" borderId="58" xfId="2" applyFont="1" applyBorder="1" applyAlignment="1">
      <alignment horizontal="left" vertical="top" wrapText="1"/>
    </xf>
    <xf numFmtId="4" fontId="11" fillId="0" borderId="58" xfId="2" applyNumberFormat="1" applyFont="1" applyBorder="1" applyAlignment="1">
      <alignment horizontal="center" vertical="top"/>
    </xf>
    <xf numFmtId="0" fontId="11" fillId="0" borderId="58" xfId="2" applyFont="1" applyBorder="1" applyAlignment="1">
      <alignment horizontal="center" vertical="top"/>
    </xf>
    <xf numFmtId="9" fontId="11" fillId="25" borderId="58" xfId="2" applyNumberFormat="1" applyFont="1" applyFill="1" applyBorder="1" applyAlignment="1">
      <alignment horizontal="center" vertical="top" wrapText="1"/>
    </xf>
    <xf numFmtId="9" fontId="11" fillId="0" borderId="58" xfId="2" applyNumberFormat="1" applyFont="1" applyBorder="1" applyAlignment="1">
      <alignment horizontal="center" vertical="top"/>
    </xf>
    <xf numFmtId="0" fontId="11" fillId="5" borderId="58" xfId="2" applyFont="1" applyFill="1" applyBorder="1" applyAlignment="1">
      <alignment horizontal="left" vertical="top" wrapText="1"/>
    </xf>
    <xf numFmtId="0" fontId="11" fillId="3" borderId="58" xfId="2" applyFont="1" applyFill="1" applyBorder="1" applyAlignment="1">
      <alignment horizontal="center" vertical="top" wrapText="1"/>
    </xf>
    <xf numFmtId="0" fontId="8" fillId="0" borderId="75" xfId="2" applyBorder="1"/>
    <xf numFmtId="3" fontId="11" fillId="0" borderId="58" xfId="0" applyNumberFormat="1" applyFont="1" applyBorder="1" applyAlignment="1">
      <alignment horizontal="left" vertical="top" wrapText="1"/>
    </xf>
    <xf numFmtId="9" fontId="11" fillId="0" borderId="58" xfId="0" applyNumberFormat="1" applyFont="1" applyBorder="1" applyAlignment="1">
      <alignment horizontal="left" vertical="top" wrapText="1"/>
    </xf>
    <xf numFmtId="0" fontId="9" fillId="0" borderId="58" xfId="0" applyFont="1" applyBorder="1" applyAlignment="1">
      <alignment horizontal="left" vertical="top" wrapText="1"/>
    </xf>
    <xf numFmtId="3" fontId="9" fillId="0" borderId="6" xfId="0" applyNumberFormat="1" applyFont="1" applyBorder="1" applyAlignment="1">
      <alignment horizontal="left" vertical="top" wrapText="1"/>
    </xf>
    <xf numFmtId="9" fontId="9" fillId="0" borderId="6" xfId="0" applyNumberFormat="1" applyFont="1" applyBorder="1" applyAlignment="1">
      <alignment horizontal="left" vertical="top" wrapText="1"/>
    </xf>
    <xf numFmtId="0" fontId="9" fillId="0" borderId="30" xfId="0" applyFont="1" applyBorder="1" applyAlignment="1">
      <alignment horizontal="left" vertical="top"/>
    </xf>
    <xf numFmtId="3" fontId="11" fillId="0" borderId="30" xfId="0" applyNumberFormat="1" applyFont="1" applyBorder="1" applyAlignment="1">
      <alignment horizontal="left" vertical="top" wrapText="1"/>
    </xf>
    <xf numFmtId="0" fontId="11" fillId="0" borderId="30" xfId="0" applyFont="1" applyBorder="1" applyAlignment="1">
      <alignment horizontal="center" vertical="top" wrapText="1"/>
    </xf>
    <xf numFmtId="9" fontId="11" fillId="0" borderId="30" xfId="0" applyNumberFormat="1" applyFont="1" applyBorder="1" applyAlignment="1">
      <alignment horizontal="left" vertical="top" wrapText="1"/>
    </xf>
    <xf numFmtId="3" fontId="11" fillId="0" borderId="60" xfId="0" applyNumberFormat="1" applyFont="1" applyBorder="1" applyAlignment="1">
      <alignment horizontal="left" vertical="top" wrapText="1"/>
    </xf>
    <xf numFmtId="0" fontId="9" fillId="0" borderId="5" xfId="0" applyFont="1" applyBorder="1"/>
    <xf numFmtId="0" fontId="9" fillId="0" borderId="60" xfId="2" applyFont="1" applyBorder="1" applyAlignment="1">
      <alignment horizontal="center" vertical="top"/>
    </xf>
    <xf numFmtId="0" fontId="9" fillId="0" borderId="60" xfId="2" applyFont="1" applyBorder="1" applyAlignment="1">
      <alignment horizontal="left" vertical="top" wrapText="1"/>
    </xf>
    <xf numFmtId="0" fontId="9" fillId="0" borderId="60" xfId="2" applyFont="1" applyBorder="1" applyAlignment="1">
      <alignment vertical="top" wrapText="1"/>
    </xf>
    <xf numFmtId="0" fontId="11" fillId="0" borderId="60" xfId="2" applyFont="1" applyBorder="1" applyAlignment="1">
      <alignment horizontal="left" vertical="top" wrapText="1"/>
    </xf>
    <xf numFmtId="3" fontId="9" fillId="0" borderId="60" xfId="2" applyNumberFormat="1" applyFont="1" applyBorder="1" applyAlignment="1">
      <alignment horizontal="center" vertical="top" wrapText="1"/>
    </xf>
    <xf numFmtId="0" fontId="11" fillId="25" borderId="60" xfId="2" applyFont="1" applyFill="1" applyBorder="1" applyAlignment="1">
      <alignment horizontal="center" vertical="top" wrapText="1"/>
    </xf>
    <xf numFmtId="9" fontId="11" fillId="25" borderId="60" xfId="2" applyNumberFormat="1" applyFont="1" applyFill="1" applyBorder="1" applyAlignment="1">
      <alignment horizontal="center" vertical="top" wrapText="1"/>
    </xf>
    <xf numFmtId="0" fontId="9" fillId="0" borderId="60" xfId="2" applyFont="1" applyBorder="1" applyAlignment="1">
      <alignment vertical="top"/>
    </xf>
    <xf numFmtId="0" fontId="9" fillId="3" borderId="60" xfId="2" applyFont="1" applyFill="1" applyBorder="1" applyAlignment="1">
      <alignment horizontal="center" vertical="top" wrapText="1"/>
    </xf>
    <xf numFmtId="0" fontId="9" fillId="5" borderId="60" xfId="2" applyFont="1" applyFill="1" applyBorder="1" applyAlignment="1">
      <alignment horizontal="left" vertical="top" wrapText="1"/>
    </xf>
    <xf numFmtId="0" fontId="8" fillId="0" borderId="56" xfId="2" applyBorder="1"/>
    <xf numFmtId="0" fontId="11" fillId="0" borderId="60" xfId="2" applyFont="1" applyBorder="1" applyAlignment="1">
      <alignment horizontal="center" vertical="top" wrapText="1"/>
    </xf>
    <xf numFmtId="4" fontId="11" fillId="0" borderId="60" xfId="2" applyNumberFormat="1" applyFont="1" applyBorder="1" applyAlignment="1">
      <alignment horizontal="right" vertical="top"/>
    </xf>
    <xf numFmtId="0" fontId="11" fillId="0" borderId="60" xfId="2" applyFont="1" applyBorder="1" applyAlignment="1">
      <alignment horizontal="center" vertical="top"/>
    </xf>
    <xf numFmtId="9" fontId="11" fillId="0" borderId="60" xfId="2" applyNumberFormat="1" applyFont="1" applyBorder="1" applyAlignment="1">
      <alignment horizontal="center" vertical="top"/>
    </xf>
    <xf numFmtId="0" fontId="11" fillId="0" borderId="60" xfId="2" applyFont="1" applyBorder="1" applyAlignment="1">
      <alignment vertical="top" wrapText="1"/>
    </xf>
    <xf numFmtId="0" fontId="11" fillId="3" borderId="60" xfId="2" applyFont="1" applyFill="1" applyBorder="1" applyAlignment="1">
      <alignment horizontal="center" vertical="top" wrapText="1"/>
    </xf>
    <xf numFmtId="0" fontId="11" fillId="12" borderId="60" xfId="2" applyFont="1" applyFill="1" applyBorder="1" applyAlignment="1">
      <alignment horizontal="left" vertical="top" wrapText="1"/>
    </xf>
    <xf numFmtId="0" fontId="11" fillId="5" borderId="60" xfId="2" applyFont="1" applyFill="1" applyBorder="1" applyAlignment="1">
      <alignment horizontal="left" vertical="top" wrapText="1"/>
    </xf>
    <xf numFmtId="0" fontId="9" fillId="0" borderId="60" xfId="2" applyFont="1" applyBorder="1" applyAlignment="1">
      <alignment horizontal="center" vertical="top" wrapText="1"/>
    </xf>
    <xf numFmtId="0" fontId="34" fillId="5" borderId="60" xfId="2" applyFont="1" applyFill="1" applyBorder="1" applyAlignment="1">
      <alignment vertical="top" wrapText="1"/>
    </xf>
    <xf numFmtId="0" fontId="11" fillId="4" borderId="30" xfId="0" applyFont="1" applyFill="1" applyBorder="1" applyAlignment="1">
      <alignment horizontal="left" vertical="top" wrapText="1"/>
    </xf>
    <xf numFmtId="0" fontId="9" fillId="4" borderId="30" xfId="0" applyFont="1" applyFill="1" applyBorder="1" applyAlignment="1">
      <alignment vertical="top" wrapText="1"/>
    </xf>
    <xf numFmtId="0" fontId="9" fillId="0" borderId="58" xfId="0" applyFont="1" applyBorder="1" applyAlignment="1">
      <alignment horizontal="center" vertical="top" wrapText="1" readingOrder="1"/>
    </xf>
    <xf numFmtId="9" fontId="9" fillId="11" borderId="58" xfId="0" applyNumberFormat="1" applyFont="1" applyFill="1" applyBorder="1" applyAlignment="1">
      <alignment horizontal="center" vertical="top" wrapText="1" readingOrder="1"/>
    </xf>
    <xf numFmtId="0" fontId="15" fillId="0" borderId="75" xfId="0" applyFont="1" applyBorder="1" applyAlignment="1">
      <alignment vertical="top" wrapText="1"/>
    </xf>
    <xf numFmtId="0" fontId="11" fillId="0" borderId="70" xfId="0" applyFont="1" applyBorder="1" applyAlignment="1">
      <alignment horizontal="center" vertical="top" wrapText="1"/>
    </xf>
    <xf numFmtId="49" fontId="11" fillId="0" borderId="30" xfId="0" quotePrefix="1" applyNumberFormat="1" applyFont="1" applyBorder="1" applyAlignment="1">
      <alignment horizontal="center" vertical="top" wrapText="1"/>
    </xf>
    <xf numFmtId="0" fontId="9" fillId="0" borderId="30" xfId="0" applyFont="1" applyBorder="1" applyAlignment="1">
      <alignment horizontal="center" vertical="top" wrapText="1" readingOrder="1"/>
    </xf>
    <xf numFmtId="9" fontId="9" fillId="11" borderId="30" xfId="0" applyNumberFormat="1" applyFont="1" applyFill="1" applyBorder="1" applyAlignment="1">
      <alignment horizontal="center" vertical="top" wrapText="1" readingOrder="1"/>
    </xf>
    <xf numFmtId="9" fontId="11" fillId="0" borderId="30" xfId="0" applyNumberFormat="1" applyFont="1" applyBorder="1" applyAlignment="1">
      <alignment horizontal="center" vertical="top" wrapText="1"/>
    </xf>
    <xf numFmtId="49" fontId="11" fillId="0" borderId="30" xfId="0" quotePrefix="1" applyNumberFormat="1" applyFont="1" applyBorder="1" applyAlignment="1">
      <alignment horizontal="left" vertical="top" wrapText="1"/>
    </xf>
    <xf numFmtId="0" fontId="15" fillId="0" borderId="5" xfId="0" applyFont="1" applyBorder="1" applyAlignment="1">
      <alignment vertical="top" wrapText="1"/>
    </xf>
    <xf numFmtId="0" fontId="9" fillId="3" borderId="6" xfId="0" applyFont="1" applyFill="1" applyBorder="1" applyAlignment="1">
      <alignment vertical="top" wrapText="1"/>
    </xf>
    <xf numFmtId="0" fontId="11" fillId="0" borderId="68" xfId="0" applyFont="1" applyBorder="1" applyAlignment="1">
      <alignment horizontal="center" vertical="top" wrapText="1"/>
    </xf>
    <xf numFmtId="0" fontId="9" fillId="0" borderId="75" xfId="0" applyFont="1" applyBorder="1" applyAlignment="1">
      <alignment horizontal="center" vertical="top" wrapText="1"/>
    </xf>
    <xf numFmtId="0" fontId="11" fillId="0" borderId="68" xfId="0" applyFont="1" applyBorder="1" applyAlignment="1">
      <alignment horizontal="left" vertical="top" wrapText="1"/>
    </xf>
    <xf numFmtId="0" fontId="9" fillId="0" borderId="69" xfId="0" applyFont="1" applyBorder="1" applyAlignment="1">
      <alignment horizontal="left" vertical="top" wrapText="1"/>
    </xf>
    <xf numFmtId="0" fontId="9" fillId="0" borderId="5" xfId="0" applyFont="1" applyBorder="1" applyAlignment="1">
      <alignment horizontal="center" vertical="top" wrapText="1"/>
    </xf>
    <xf numFmtId="0" fontId="9" fillId="0" borderId="61" xfId="0" applyFont="1" applyBorder="1" applyAlignment="1">
      <alignment horizontal="left" vertical="top" wrapText="1"/>
    </xf>
    <xf numFmtId="3" fontId="11" fillId="0" borderId="30" xfId="1" applyNumberFormat="1" applyFont="1" applyBorder="1" applyAlignment="1">
      <alignment horizontal="center" vertical="top" wrapText="1"/>
    </xf>
    <xf numFmtId="0" fontId="9" fillId="3" borderId="58" xfId="0" applyFont="1" applyFill="1" applyBorder="1" applyAlignment="1">
      <alignment vertical="top" wrapText="1"/>
    </xf>
    <xf numFmtId="0" fontId="11" fillId="0" borderId="30" xfId="3" applyFont="1" applyBorder="1" applyAlignment="1">
      <alignment vertical="top" wrapText="1"/>
    </xf>
    <xf numFmtId="0" fontId="11" fillId="0" borderId="30" xfId="3" applyFont="1" applyBorder="1" applyAlignment="1">
      <alignment horizontal="center" vertical="top" wrapText="1"/>
    </xf>
    <xf numFmtId="9" fontId="11" fillId="12" borderId="30" xfId="3" applyNumberFormat="1" applyFont="1" applyFill="1" applyBorder="1" applyAlignment="1">
      <alignment horizontal="center" vertical="top" wrapText="1"/>
    </xf>
    <xf numFmtId="0" fontId="9" fillId="3" borderId="30" xfId="0" applyFont="1" applyFill="1" applyBorder="1" applyAlignment="1">
      <alignment vertical="top" wrapText="1"/>
    </xf>
    <xf numFmtId="166" fontId="11" fillId="0" borderId="58" xfId="1" applyNumberFormat="1" applyFont="1" applyBorder="1" applyAlignment="1">
      <alignment horizontal="center" vertical="top" wrapText="1"/>
    </xf>
    <xf numFmtId="0" fontId="11" fillId="12" borderId="30" xfId="3" applyFont="1" applyFill="1" applyBorder="1" applyAlignment="1">
      <alignment horizontal="left" vertical="top" wrapText="1"/>
    </xf>
    <xf numFmtId="166" fontId="11" fillId="0" borderId="30" xfId="1" applyNumberFormat="1" applyFont="1" applyBorder="1" applyAlignment="1">
      <alignment horizontal="center" vertical="top" wrapText="1"/>
    </xf>
    <xf numFmtId="0" fontId="38" fillId="0" borderId="30" xfId="3" applyFont="1" applyBorder="1" applyAlignment="1">
      <alignment horizontal="center" vertical="top" wrapText="1"/>
    </xf>
    <xf numFmtId="0" fontId="34" fillId="0" borderId="58" xfId="0" applyFont="1" applyBorder="1" applyAlignment="1">
      <alignment horizontal="center" vertical="top" wrapText="1"/>
    </xf>
    <xf numFmtId="0" fontId="34" fillId="0" borderId="30" xfId="0" applyFont="1" applyBorder="1" applyAlignment="1">
      <alignment horizontal="center" vertical="top" wrapText="1"/>
    </xf>
    <xf numFmtId="0" fontId="11" fillId="0" borderId="70" xfId="0" applyFont="1" applyBorder="1" applyAlignment="1">
      <alignment horizontal="left" vertical="top" wrapText="1"/>
    </xf>
    <xf numFmtId="0" fontId="11" fillId="0" borderId="58" xfId="0" quotePrefix="1" applyFont="1" applyBorder="1" applyAlignment="1">
      <alignment horizontal="center" vertical="top" wrapText="1"/>
    </xf>
    <xf numFmtId="0" fontId="34" fillId="0" borderId="35" xfId="0" applyFont="1" applyBorder="1" applyAlignment="1">
      <alignment horizontal="center" vertical="top" wrapText="1"/>
    </xf>
    <xf numFmtId="0" fontId="9" fillId="0" borderId="26" xfId="0" quotePrefix="1" applyFont="1" applyBorder="1" applyAlignment="1">
      <alignment horizontal="left" vertical="top" wrapText="1"/>
    </xf>
    <xf numFmtId="0" fontId="9" fillId="0" borderId="50" xfId="0" applyFont="1" applyBorder="1" applyAlignment="1">
      <alignment horizontal="left" vertical="top" wrapText="1"/>
    </xf>
    <xf numFmtId="0" fontId="11" fillId="0" borderId="35" xfId="0" quotePrefix="1" applyFont="1" applyBorder="1" applyAlignment="1">
      <alignment horizontal="center" vertical="top" wrapText="1"/>
    </xf>
    <xf numFmtId="166" fontId="11" fillId="0" borderId="35" xfId="1" applyNumberFormat="1" applyFont="1" applyBorder="1" applyAlignment="1">
      <alignment horizontal="center" vertical="top" wrapText="1"/>
    </xf>
    <xf numFmtId="0" fontId="9" fillId="0" borderId="35" xfId="0" applyFont="1" applyBorder="1" applyAlignment="1">
      <alignment horizontal="center" vertical="top" wrapText="1" readingOrder="1"/>
    </xf>
    <xf numFmtId="9" fontId="9" fillId="11" borderId="35" xfId="0" applyNumberFormat="1" applyFont="1" applyFill="1" applyBorder="1" applyAlignment="1">
      <alignment horizontal="center" vertical="top" wrapText="1" readingOrder="1"/>
    </xf>
    <xf numFmtId="0" fontId="9" fillId="0" borderId="68" xfId="0" quotePrefix="1" applyFont="1" applyBorder="1" applyAlignment="1">
      <alignment horizontal="left" vertical="top" wrapText="1"/>
    </xf>
    <xf numFmtId="0" fontId="34" fillId="0" borderId="50" xfId="0" quotePrefix="1" applyFont="1" applyBorder="1" applyAlignment="1">
      <alignment horizontal="left" vertical="top" wrapText="1"/>
    </xf>
    <xf numFmtId="0" fontId="11" fillId="0" borderId="35" xfId="0" applyFont="1" applyBorder="1" applyAlignment="1">
      <alignment horizontal="center" vertical="top" wrapText="1"/>
    </xf>
    <xf numFmtId="0" fontId="11" fillId="0" borderId="35" xfId="0" quotePrefix="1" applyFont="1" applyBorder="1" applyAlignment="1">
      <alignment horizontal="left" vertical="top" wrapText="1"/>
    </xf>
    <xf numFmtId="0" fontId="34" fillId="0" borderId="69" xfId="0" quotePrefix="1" applyFont="1" applyBorder="1" applyAlignment="1">
      <alignment horizontal="left" vertical="top" wrapText="1"/>
    </xf>
    <xf numFmtId="0" fontId="11" fillId="0" borderId="58" xfId="0" quotePrefix="1" applyFont="1" applyBorder="1" applyAlignment="1">
      <alignment horizontal="left" vertical="top" wrapText="1"/>
    </xf>
    <xf numFmtId="0" fontId="38" fillId="0" borderId="6" xfId="0" applyFont="1" applyBorder="1" applyAlignment="1">
      <alignment horizontal="center" vertical="top" wrapText="1" readingOrder="1"/>
    </xf>
    <xf numFmtId="0" fontId="34" fillId="0" borderId="39" xfId="0" quotePrefix="1" applyFont="1" applyBorder="1" applyAlignment="1">
      <alignment horizontal="left" vertical="top" wrapText="1"/>
    </xf>
    <xf numFmtId="0" fontId="34" fillId="3" borderId="1" xfId="0" applyFont="1" applyFill="1" applyBorder="1" applyAlignment="1">
      <alignment horizontal="center" vertical="top" wrapText="1"/>
    </xf>
    <xf numFmtId="0" fontId="34" fillId="0" borderId="34" xfId="0" applyFont="1" applyBorder="1" applyAlignment="1">
      <alignment horizontal="left" vertical="top" wrapText="1"/>
    </xf>
    <xf numFmtId="0" fontId="9" fillId="0" borderId="34" xfId="0" applyFont="1" applyBorder="1" applyAlignment="1">
      <alignment horizontal="left" vertical="top" wrapText="1"/>
    </xf>
    <xf numFmtId="166" fontId="11" fillId="0" borderId="1" xfId="1" applyNumberFormat="1" applyFont="1" applyBorder="1" applyAlignment="1">
      <alignment horizontal="center" vertical="top" wrapText="1"/>
    </xf>
    <xf numFmtId="0" fontId="9" fillId="0" borderId="5" xfId="0" applyFont="1" applyBorder="1" applyAlignment="1">
      <alignment horizontal="left" vertical="top" wrapText="1"/>
    </xf>
    <xf numFmtId="0" fontId="9" fillId="0" borderId="46" xfId="0" quotePrefix="1" applyFont="1" applyBorder="1" applyAlignment="1">
      <alignment horizontal="left" vertical="top" wrapText="1"/>
    </xf>
    <xf numFmtId="0" fontId="9" fillId="0" borderId="30" xfId="0" quotePrefix="1" applyFont="1" applyBorder="1" applyAlignment="1">
      <alignment horizontal="left" vertical="top" wrapText="1"/>
    </xf>
    <xf numFmtId="0" fontId="9" fillId="0" borderId="61" xfId="0" quotePrefix="1" applyFont="1" applyBorder="1" applyAlignment="1">
      <alignment horizontal="left" vertical="top" wrapText="1"/>
    </xf>
    <xf numFmtId="0" fontId="9" fillId="3" borderId="0" xfId="0" applyFont="1" applyFill="1" applyAlignment="1">
      <alignment wrapText="1"/>
    </xf>
    <xf numFmtId="0" fontId="11" fillId="3" borderId="0" xfId="0" applyFont="1" applyFill="1" applyAlignment="1">
      <alignment wrapText="1"/>
    </xf>
    <xf numFmtId="0" fontId="65" fillId="0" borderId="1" xfId="0" applyFont="1" applyBorder="1" applyAlignment="1">
      <alignment vertical="top"/>
    </xf>
    <xf numFmtId="0" fontId="65" fillId="0" borderId="1" xfId="0" applyFont="1" applyBorder="1" applyAlignment="1">
      <alignment horizontal="center" vertical="top"/>
    </xf>
    <xf numFmtId="0" fontId="65" fillId="0" borderId="1" xfId="0" applyFont="1" applyBorder="1" applyAlignment="1">
      <alignment horizontal="left" vertical="top"/>
    </xf>
    <xf numFmtId="0" fontId="65" fillId="0" borderId="18" xfId="0" applyFont="1" applyBorder="1" applyAlignment="1">
      <alignment horizontal="left" vertical="top"/>
    </xf>
    <xf numFmtId="0" fontId="65" fillId="0" borderId="19" xfId="0" applyFont="1" applyBorder="1" applyAlignment="1">
      <alignment horizontal="left" vertical="top"/>
    </xf>
    <xf numFmtId="0" fontId="37" fillId="0" borderId="0" xfId="0" applyFont="1" applyAlignment="1">
      <alignment vertical="top"/>
    </xf>
    <xf numFmtId="0" fontId="66" fillId="0" borderId="0" xfId="0" applyFont="1"/>
    <xf numFmtId="0" fontId="66" fillId="0" borderId="0" xfId="0" applyFont="1" applyAlignment="1">
      <alignment vertical="center"/>
    </xf>
    <xf numFmtId="0" fontId="65" fillId="0" borderId="1" xfId="0" applyFont="1" applyBorder="1" applyAlignment="1">
      <alignment horizontal="center"/>
    </xf>
    <xf numFmtId="0" fontId="65" fillId="0" borderId="1" xfId="0" quotePrefix="1" applyFont="1" applyBorder="1" applyAlignment="1">
      <alignment horizontal="center" vertical="top"/>
    </xf>
    <xf numFmtId="0" fontId="65" fillId="0" borderId="28" xfId="0" applyFont="1" applyBorder="1" applyAlignment="1">
      <alignment horizontal="left" vertical="center"/>
    </xf>
    <xf numFmtId="9" fontId="65" fillId="0" borderId="1" xfId="0" applyNumberFormat="1" applyFont="1" applyBorder="1" applyAlignment="1">
      <alignment horizontal="center" vertical="center"/>
    </xf>
    <xf numFmtId="0" fontId="67" fillId="0" borderId="1" xfId="0" applyFont="1" applyBorder="1" applyAlignment="1">
      <alignment horizontal="center" vertical="center"/>
    </xf>
    <xf numFmtId="0" fontId="67" fillId="0" borderId="1" xfId="0" applyFont="1" applyBorder="1" applyAlignment="1">
      <alignment horizontal="center" vertical="center" wrapText="1"/>
    </xf>
    <xf numFmtId="0" fontId="67" fillId="0" borderId="1" xfId="0" applyFont="1" applyBorder="1" applyAlignment="1">
      <alignment horizontal="left" vertical="center"/>
    </xf>
    <xf numFmtId="0" fontId="65" fillId="0" borderId="1" xfId="0" applyFont="1" applyBorder="1" applyAlignment="1">
      <alignment horizontal="left"/>
    </xf>
    <xf numFmtId="0" fontId="67" fillId="0" borderId="8" xfId="0" applyFont="1" applyBorder="1" applyAlignment="1">
      <alignment horizontal="center" vertical="center"/>
    </xf>
    <xf numFmtId="0" fontId="65" fillId="0" borderId="6" xfId="0" applyFont="1" applyBorder="1" applyAlignment="1">
      <alignment horizontal="left" vertical="center"/>
    </xf>
    <xf numFmtId="0" fontId="67" fillId="0" borderId="1" xfId="0" applyFont="1" applyBorder="1" applyAlignment="1">
      <alignment vertical="top"/>
    </xf>
    <xf numFmtId="0" fontId="67" fillId="0" borderId="2" xfId="0" applyFont="1" applyBorder="1" applyAlignment="1">
      <alignment horizontal="center" vertical="center"/>
    </xf>
    <xf numFmtId="0" fontId="65" fillId="0" borderId="2" xfId="0" applyFont="1" applyBorder="1" applyAlignment="1">
      <alignment horizontal="center" vertical="center"/>
    </xf>
    <xf numFmtId="0" fontId="65" fillId="0" borderId="1" xfId="0" applyFont="1" applyBorder="1" applyAlignment="1">
      <alignment horizontal="center" vertical="center"/>
    </xf>
    <xf numFmtId="0" fontId="65" fillId="0" borderId="20" xfId="0" applyFont="1" applyBorder="1" applyAlignment="1">
      <alignment horizontal="left" vertical="center"/>
    </xf>
    <xf numFmtId="9" fontId="65" fillId="0" borderId="6" xfId="0" applyNumberFormat="1" applyFont="1" applyBorder="1" applyAlignment="1">
      <alignment horizontal="center" vertical="center"/>
    </xf>
    <xf numFmtId="0" fontId="65" fillId="0" borderId="29" xfId="0" applyFont="1" applyBorder="1" applyAlignment="1">
      <alignment horizontal="center" vertical="center"/>
    </xf>
    <xf numFmtId="0" fontId="69" fillId="0" borderId="0" xfId="0" applyFont="1"/>
    <xf numFmtId="0" fontId="65" fillId="0" borderId="17" xfId="0" applyFont="1" applyBorder="1" applyAlignment="1">
      <alignment horizontal="left" vertical="top"/>
    </xf>
    <xf numFmtId="4" fontId="65" fillId="0" borderId="17" xfId="0" applyNumberFormat="1" applyFont="1" applyBorder="1" applyAlignment="1">
      <alignment horizontal="center" vertical="center"/>
    </xf>
    <xf numFmtId="9" fontId="65" fillId="0" borderId="17" xfId="0" applyNumberFormat="1" applyFont="1" applyBorder="1" applyAlignment="1">
      <alignment horizontal="center" vertical="center"/>
    </xf>
    <xf numFmtId="9" fontId="65" fillId="0" borderId="1" xfId="0" applyNumberFormat="1" applyFont="1" applyBorder="1" applyAlignment="1">
      <alignment horizontal="center" vertical="center" wrapText="1"/>
    </xf>
    <xf numFmtId="0" fontId="65" fillId="0" borderId="17" xfId="0" applyFont="1" applyBorder="1" applyAlignment="1">
      <alignment horizontal="left" vertical="center"/>
    </xf>
    <xf numFmtId="0" fontId="65" fillId="0" borderId="29" xfId="0" applyFont="1" applyBorder="1" applyAlignment="1">
      <alignment horizontal="left" vertical="center"/>
    </xf>
    <xf numFmtId="0" fontId="65" fillId="0" borderId="29" xfId="0" applyFont="1" applyBorder="1" applyAlignment="1">
      <alignment horizontal="left" vertical="top"/>
    </xf>
    <xf numFmtId="0" fontId="67" fillId="0" borderId="17" xfId="0" applyFont="1" applyBorder="1" applyAlignment="1">
      <alignment horizontal="left" vertical="center"/>
    </xf>
    <xf numFmtId="9" fontId="65" fillId="0" borderId="1" xfId="0" applyNumberFormat="1" applyFont="1" applyBorder="1" applyAlignment="1">
      <alignment horizontal="left" vertical="center"/>
    </xf>
    <xf numFmtId="0" fontId="65" fillId="0" borderId="29" xfId="0" applyFont="1" applyBorder="1" applyAlignment="1">
      <alignment vertical="center"/>
    </xf>
    <xf numFmtId="0" fontId="65" fillId="0" borderId="1" xfId="0" applyFont="1" applyBorder="1" applyAlignment="1">
      <alignment horizontal="left" vertical="center"/>
    </xf>
    <xf numFmtId="0" fontId="65" fillId="0" borderId="2" xfId="0" applyFont="1" applyBorder="1" applyAlignment="1">
      <alignment vertical="center"/>
    </xf>
    <xf numFmtId="9" fontId="65" fillId="0" borderId="29" xfId="0" applyNumberFormat="1" applyFont="1" applyBorder="1" applyAlignment="1">
      <alignment horizontal="center" vertical="center"/>
    </xf>
    <xf numFmtId="0" fontId="66" fillId="0" borderId="1" xfId="0" applyFont="1" applyBorder="1"/>
    <xf numFmtId="0" fontId="65" fillId="0" borderId="18" xfId="0" applyFont="1" applyBorder="1" applyAlignment="1">
      <alignment horizontal="left" vertical="center"/>
    </xf>
    <xf numFmtId="0" fontId="67" fillId="0" borderId="18" xfId="0" applyFont="1" applyBorder="1" applyAlignment="1">
      <alignment horizontal="left" vertical="center"/>
    </xf>
    <xf numFmtId="0" fontId="65" fillId="0" borderId="3" xfId="0" applyFont="1" applyBorder="1" applyAlignment="1">
      <alignment horizontal="center" vertical="center"/>
    </xf>
    <xf numFmtId="0" fontId="65" fillId="0" borderId="0" xfId="0" applyFont="1" applyAlignment="1">
      <alignment horizontal="left" vertical="center"/>
    </xf>
    <xf numFmtId="4" fontId="65" fillId="0" borderId="20" xfId="0" applyNumberFormat="1" applyFont="1" applyBorder="1" applyAlignment="1">
      <alignment horizontal="center" vertical="center"/>
    </xf>
    <xf numFmtId="0" fontId="65" fillId="0" borderId="0" xfId="0" applyFont="1" applyAlignment="1">
      <alignment horizontal="left" vertical="top"/>
    </xf>
    <xf numFmtId="4" fontId="65" fillId="0" borderId="1" xfId="0" applyNumberFormat="1" applyFont="1" applyBorder="1" applyAlignment="1">
      <alignment horizontal="center" vertical="center"/>
    </xf>
    <xf numFmtId="9" fontId="65" fillId="0" borderId="31" xfId="0" applyNumberFormat="1" applyFont="1" applyBorder="1" applyAlignment="1">
      <alignment horizontal="center" vertical="center"/>
    </xf>
    <xf numFmtId="0" fontId="65" fillId="0" borderId="0" xfId="0" applyFont="1"/>
    <xf numFmtId="0" fontId="66" fillId="0" borderId="31" xfId="0" applyFont="1" applyBorder="1"/>
    <xf numFmtId="0" fontId="66" fillId="0" borderId="0" xfId="0" applyFont="1" applyAlignment="1">
      <alignment horizontal="left"/>
    </xf>
    <xf numFmtId="0" fontId="65" fillId="0" borderId="31" xfId="0" applyFont="1" applyBorder="1" applyAlignment="1">
      <alignment horizontal="left" vertical="center"/>
    </xf>
    <xf numFmtId="0" fontId="65" fillId="0" borderId="2" xfId="0" applyFont="1" applyBorder="1" applyAlignment="1">
      <alignment horizontal="left" vertical="center"/>
    </xf>
    <xf numFmtId="0" fontId="65" fillId="0" borderId="31" xfId="0" applyFont="1" applyBorder="1" applyAlignment="1">
      <alignment horizontal="center" vertical="center"/>
    </xf>
    <xf numFmtId="4" fontId="65" fillId="0" borderId="27" xfId="0" applyNumberFormat="1" applyFont="1" applyBorder="1" applyAlignment="1">
      <alignment horizontal="center" vertical="center"/>
    </xf>
    <xf numFmtId="0" fontId="65" fillId="0" borderId="50" xfId="0" applyFont="1" applyBorder="1" applyAlignment="1">
      <alignment horizontal="left" vertical="center"/>
    </xf>
    <xf numFmtId="0" fontId="65" fillId="0" borderId="19" xfId="0" applyFont="1" applyBorder="1" applyAlignment="1">
      <alignment horizontal="left" vertical="center"/>
    </xf>
    <xf numFmtId="0" fontId="65" fillId="0" borderId="28" xfId="0" applyFont="1" applyBorder="1" applyAlignment="1">
      <alignment horizontal="center" vertical="center"/>
    </xf>
    <xf numFmtId="0" fontId="65" fillId="0" borderId="38" xfId="0" applyFont="1" applyBorder="1" applyAlignment="1">
      <alignment horizontal="center" vertical="center"/>
    </xf>
    <xf numFmtId="0" fontId="65" fillId="0" borderId="31" xfId="0" applyFont="1" applyBorder="1" applyAlignment="1">
      <alignment vertical="center"/>
    </xf>
    <xf numFmtId="0" fontId="67" fillId="0" borderId="0" xfId="0" applyFont="1" applyAlignment="1">
      <alignment horizontal="left" vertical="center"/>
    </xf>
    <xf numFmtId="0" fontId="67" fillId="0" borderId="3" xfId="0" applyFont="1" applyBorder="1" applyAlignment="1">
      <alignment horizontal="center" vertical="center"/>
    </xf>
    <xf numFmtId="0" fontId="67" fillId="0" borderId="30" xfId="0" applyFont="1" applyBorder="1" applyAlignment="1">
      <alignment horizontal="center" vertical="center"/>
    </xf>
    <xf numFmtId="0" fontId="67" fillId="0" borderId="30" xfId="0" applyFont="1" applyBorder="1" applyAlignment="1">
      <alignment horizontal="center" vertical="center" wrapText="1"/>
    </xf>
    <xf numFmtId="0" fontId="67" fillId="0" borderId="31" xfId="0" applyFont="1" applyBorder="1" applyAlignment="1">
      <alignment horizontal="center" vertical="center"/>
    </xf>
    <xf numFmtId="0" fontId="68" fillId="0" borderId="4" xfId="0" applyFont="1" applyBorder="1" applyAlignment="1">
      <alignment horizontal="left" vertical="center"/>
    </xf>
    <xf numFmtId="0" fontId="65" fillId="0" borderId="17" xfId="0" applyFont="1" applyBorder="1" applyAlignment="1">
      <alignment vertical="center"/>
    </xf>
    <xf numFmtId="0" fontId="65" fillId="0" borderId="17" xfId="0" quotePrefix="1" applyFont="1" applyBorder="1" applyAlignment="1">
      <alignment horizontal="left" vertical="top"/>
    </xf>
    <xf numFmtId="0" fontId="65" fillId="0" borderId="18" xfId="0" applyFont="1" applyBorder="1" applyAlignment="1">
      <alignment vertical="center"/>
    </xf>
    <xf numFmtId="0" fontId="65" fillId="0" borderId="17" xfId="0" quotePrefix="1" applyFont="1" applyBorder="1"/>
    <xf numFmtId="0" fontId="65" fillId="0" borderId="20" xfId="0" applyFont="1" applyBorder="1" applyAlignment="1">
      <alignment horizontal="left" vertical="top"/>
    </xf>
    <xf numFmtId="0" fontId="65" fillId="0" borderId="20" xfId="0" applyFont="1" applyBorder="1" applyAlignment="1">
      <alignment vertical="center"/>
    </xf>
    <xf numFmtId="0" fontId="65" fillId="0" borderId="1" xfId="0" applyFont="1" applyBorder="1" applyAlignment="1">
      <alignment vertical="center"/>
    </xf>
    <xf numFmtId="0" fontId="65" fillId="0" borderId="27" xfId="0" applyFont="1" applyBorder="1" applyAlignment="1">
      <alignment horizontal="left" vertical="top"/>
    </xf>
    <xf numFmtId="0" fontId="65" fillId="0" borderId="25" xfId="0" applyFont="1" applyBorder="1" applyAlignment="1">
      <alignment vertical="center"/>
    </xf>
    <xf numFmtId="0" fontId="65" fillId="0" borderId="19" xfId="0" applyFont="1" applyBorder="1" applyAlignment="1">
      <alignment vertical="center"/>
    </xf>
    <xf numFmtId="0" fontId="65" fillId="0" borderId="30" xfId="0" applyFont="1" applyBorder="1" applyAlignment="1">
      <alignment vertical="center"/>
    </xf>
    <xf numFmtId="4" fontId="65" fillId="0" borderId="30" xfId="0" applyNumberFormat="1" applyFont="1" applyBorder="1" applyAlignment="1">
      <alignment horizontal="center" vertical="center"/>
    </xf>
    <xf numFmtId="0" fontId="65" fillId="0" borderId="3" xfId="0" applyFont="1" applyBorder="1" applyAlignment="1">
      <alignment horizontal="left" vertical="center"/>
    </xf>
    <xf numFmtId="0" fontId="65" fillId="0" borderId="30" xfId="0" applyFont="1" applyBorder="1" applyAlignment="1">
      <alignment horizontal="left" vertical="center"/>
    </xf>
    <xf numFmtId="0" fontId="65" fillId="0" borderId="36" xfId="0" applyFont="1" applyBorder="1" applyAlignment="1">
      <alignment horizontal="center" vertical="center"/>
    </xf>
    <xf numFmtId="0" fontId="66" fillId="0" borderId="0" xfId="0" applyFont="1" applyAlignment="1">
      <alignment horizontal="center"/>
    </xf>
    <xf numFmtId="0" fontId="52" fillId="34" borderId="30" xfId="0" applyFont="1" applyFill="1" applyBorder="1" applyAlignment="1">
      <alignment horizontal="center" vertical="center"/>
    </xf>
    <xf numFmtId="0" fontId="52" fillId="34" borderId="35" xfId="0" applyFont="1" applyFill="1" applyBorder="1" applyAlignment="1">
      <alignment horizontal="center" vertical="center"/>
    </xf>
    <xf numFmtId="0" fontId="52" fillId="34" borderId="6" xfId="0" applyFont="1" applyFill="1" applyBorder="1" applyAlignment="1">
      <alignment horizontal="center" vertical="center"/>
    </xf>
    <xf numFmtId="0" fontId="65" fillId="0" borderId="5" xfId="0" applyFont="1" applyBorder="1" applyAlignment="1">
      <alignment horizontal="center" vertical="center"/>
    </xf>
    <xf numFmtId="0" fontId="65" fillId="0" borderId="3" xfId="0" applyFont="1" applyBorder="1" applyAlignment="1">
      <alignment horizontal="center" vertical="center"/>
    </xf>
    <xf numFmtId="0" fontId="65" fillId="0" borderId="0" xfId="0" applyFont="1" applyAlignment="1">
      <alignment horizontal="center" vertical="center"/>
    </xf>
    <xf numFmtId="0" fontId="65" fillId="0" borderId="7" xfId="0" applyFont="1" applyBorder="1" applyAlignment="1">
      <alignment horizontal="center" vertical="center"/>
    </xf>
    <xf numFmtId="0" fontId="10" fillId="4" borderId="30" xfId="0" applyFont="1" applyFill="1" applyBorder="1" applyAlignment="1">
      <alignment horizontal="center" vertical="top" wrapText="1"/>
    </xf>
    <xf numFmtId="0" fontId="10" fillId="4" borderId="6" xfId="0" applyFont="1" applyFill="1" applyBorder="1" applyAlignment="1">
      <alignment horizontal="center" vertical="top" wrapText="1"/>
    </xf>
    <xf numFmtId="0" fontId="9" fillId="4" borderId="30" xfId="0" applyFont="1" applyFill="1" applyBorder="1" applyAlignment="1">
      <alignment horizontal="center" vertical="top" wrapText="1"/>
    </xf>
    <xf numFmtId="0" fontId="9" fillId="4" borderId="6" xfId="0" applyFont="1" applyFill="1" applyBorder="1" applyAlignment="1">
      <alignment horizontal="center" vertical="top" wrapText="1"/>
    </xf>
    <xf numFmtId="0" fontId="9" fillId="3" borderId="30" xfId="0" applyFont="1" applyFill="1" applyBorder="1" applyAlignment="1">
      <alignment horizontal="center" vertical="top" wrapText="1"/>
    </xf>
    <xf numFmtId="0" fontId="9" fillId="3" borderId="6" xfId="0" applyFont="1" applyFill="1" applyBorder="1" applyAlignment="1">
      <alignment horizontal="center" vertical="top" wrapText="1"/>
    </xf>
    <xf numFmtId="0" fontId="10" fillId="4" borderId="36" xfId="0" applyFont="1" applyFill="1" applyBorder="1" applyAlignment="1">
      <alignment horizontal="center" vertical="top"/>
    </xf>
    <xf numFmtId="0" fontId="10" fillId="4" borderId="5" xfId="0" applyFont="1" applyFill="1" applyBorder="1" applyAlignment="1">
      <alignment horizontal="center" vertical="top"/>
    </xf>
    <xf numFmtId="0" fontId="10" fillId="4" borderId="3" xfId="0" applyFont="1" applyFill="1" applyBorder="1" applyAlignment="1">
      <alignment horizontal="center" vertical="top"/>
    </xf>
    <xf numFmtId="0" fontId="10" fillId="4" borderId="37" xfId="0" applyFont="1" applyFill="1" applyBorder="1" applyAlignment="1">
      <alignment horizontal="center" vertical="top"/>
    </xf>
    <xf numFmtId="0" fontId="10" fillId="4" borderId="0" xfId="0" applyFont="1" applyFill="1" applyAlignment="1">
      <alignment horizontal="center" vertical="top"/>
    </xf>
    <xf numFmtId="0" fontId="10" fillId="4" borderId="7" xfId="0" applyFont="1" applyFill="1" applyBorder="1" applyAlignment="1">
      <alignment horizontal="center" vertical="top"/>
    </xf>
    <xf numFmtId="0" fontId="9" fillId="0" borderId="1" xfId="0" applyFont="1" applyBorder="1" applyAlignment="1">
      <alignment horizontal="center" vertical="top" wrapText="1"/>
    </xf>
    <xf numFmtId="0" fontId="9" fillId="0" borderId="30" xfId="0" applyFont="1" applyBorder="1" applyAlignment="1">
      <alignment horizontal="center" vertical="top" wrapText="1"/>
    </xf>
    <xf numFmtId="0" fontId="9" fillId="0" borderId="41" xfId="0" applyFont="1" applyBorder="1" applyAlignment="1">
      <alignment horizontal="center" vertical="top" wrapText="1"/>
    </xf>
    <xf numFmtId="0" fontId="9" fillId="0" borderId="51" xfId="0" applyFont="1" applyBorder="1" applyAlignment="1">
      <alignment horizontal="center" vertical="top" wrapText="1"/>
    </xf>
    <xf numFmtId="0" fontId="9" fillId="0" borderId="47" xfId="0" applyFont="1" applyBorder="1" applyAlignment="1">
      <alignment horizontal="center" vertical="top"/>
    </xf>
    <xf numFmtId="0" fontId="9" fillId="0" borderId="52" xfId="0" applyFont="1" applyBorder="1" applyAlignment="1">
      <alignment horizontal="center" vertical="top"/>
    </xf>
    <xf numFmtId="0" fontId="9" fillId="3" borderId="35" xfId="0" applyFont="1" applyFill="1" applyBorder="1" applyAlignment="1">
      <alignment horizontal="center" vertical="top"/>
    </xf>
    <xf numFmtId="0" fontId="9" fillId="3" borderId="6" xfId="0" applyFont="1" applyFill="1" applyBorder="1" applyAlignment="1">
      <alignment horizontal="center" vertical="top"/>
    </xf>
    <xf numFmtId="0" fontId="9" fillId="3" borderId="1" xfId="0" applyFont="1" applyFill="1" applyBorder="1" applyAlignment="1">
      <alignment horizontal="center" vertical="top"/>
    </xf>
    <xf numFmtId="0" fontId="9" fillId="3" borderId="58" xfId="0" applyFont="1" applyFill="1" applyBorder="1" applyAlignment="1">
      <alignment horizontal="center" vertical="top"/>
    </xf>
    <xf numFmtId="0" fontId="9" fillId="0" borderId="46" xfId="0" applyFont="1" applyBorder="1" applyAlignment="1">
      <alignment horizontal="center" vertical="top"/>
    </xf>
    <xf numFmtId="0" fontId="9" fillId="0" borderId="26" xfId="0" applyFont="1" applyBorder="1" applyAlignment="1">
      <alignment horizontal="center" vertical="top"/>
    </xf>
    <xf numFmtId="0" fontId="11" fillId="0" borderId="46" xfId="0" applyFont="1" applyBorder="1" applyAlignment="1">
      <alignment horizontal="center" vertical="top" wrapText="1"/>
    </xf>
    <xf numFmtId="0" fontId="11" fillId="0" borderId="26" xfId="0" applyFont="1" applyBorder="1" applyAlignment="1">
      <alignment horizontal="center" vertical="top" wrapText="1"/>
    </xf>
    <xf numFmtId="0" fontId="10" fillId="0" borderId="54" xfId="0" applyFont="1" applyBorder="1" applyAlignment="1">
      <alignment vertical="top" wrapText="1"/>
    </xf>
    <xf numFmtId="0" fontId="10" fillId="0" borderId="55" xfId="0" applyFont="1" applyBorder="1" applyAlignment="1">
      <alignment vertical="top" wrapText="1"/>
    </xf>
    <xf numFmtId="0" fontId="10" fillId="0" borderId="9" xfId="0" applyFont="1" applyBorder="1" applyAlignment="1">
      <alignment horizontal="center" vertical="top" wrapText="1"/>
    </xf>
    <xf numFmtId="0" fontId="10" fillId="0" borderId="10" xfId="0" applyFont="1" applyBorder="1" applyAlignment="1">
      <alignment horizontal="center" vertical="top" wrapText="1"/>
    </xf>
    <xf numFmtId="0" fontId="9" fillId="0" borderId="9" xfId="0" applyFont="1" applyBorder="1" applyAlignment="1">
      <alignment vertical="top" wrapText="1"/>
    </xf>
    <xf numFmtId="0" fontId="9" fillId="0" borderId="10" xfId="0" applyFont="1" applyBorder="1" applyAlignment="1">
      <alignment vertical="top" wrapText="1"/>
    </xf>
    <xf numFmtId="0" fontId="9" fillId="0" borderId="9" xfId="0" applyFont="1" applyBorder="1" applyAlignment="1">
      <alignment horizontal="center" vertical="top" wrapText="1"/>
    </xf>
    <xf numFmtId="0" fontId="9" fillId="0" borderId="10" xfId="0" applyFont="1" applyBorder="1" applyAlignment="1">
      <alignment horizontal="center" vertical="top" wrapText="1"/>
    </xf>
    <xf numFmtId="0" fontId="9" fillId="0" borderId="54" xfId="0" applyFont="1" applyBorder="1" applyAlignment="1">
      <alignment vertical="top" wrapText="1"/>
    </xf>
    <xf numFmtId="0" fontId="9" fillId="0" borderId="55" xfId="0" applyFont="1" applyBorder="1" applyAlignment="1">
      <alignment vertical="top" wrapText="1"/>
    </xf>
    <xf numFmtId="0" fontId="10" fillId="0" borderId="14" xfId="0" applyFont="1" applyBorder="1" applyAlignment="1">
      <alignment horizontal="center" vertical="top" wrapText="1"/>
    </xf>
    <xf numFmtId="0" fontId="9" fillId="0" borderId="14" xfId="0" applyFont="1" applyBorder="1" applyAlignment="1">
      <alignment vertical="top" wrapText="1"/>
    </xf>
    <xf numFmtId="0" fontId="9" fillId="0" borderId="14" xfId="0" applyFont="1" applyBorder="1" applyAlignment="1">
      <alignment horizontal="center" vertical="top" wrapText="1"/>
    </xf>
    <xf numFmtId="0" fontId="10" fillId="0" borderId="57" xfId="0" applyFont="1" applyBorder="1" applyAlignment="1">
      <alignment vertical="top" wrapText="1"/>
    </xf>
    <xf numFmtId="0" fontId="9" fillId="3" borderId="9" xfId="0" applyFont="1" applyFill="1" applyBorder="1" applyAlignment="1">
      <alignment vertical="top" wrapText="1"/>
    </xf>
    <xf numFmtId="0" fontId="9" fillId="3" borderId="10" xfId="0" applyFont="1" applyFill="1" applyBorder="1" applyAlignment="1">
      <alignment vertical="top" wrapText="1"/>
    </xf>
    <xf numFmtId="0" fontId="12" fillId="7" borderId="16" xfId="0" applyFont="1" applyFill="1" applyBorder="1" applyAlignment="1">
      <alignment vertical="top" wrapText="1"/>
    </xf>
    <xf numFmtId="0" fontId="12" fillId="7" borderId="13" xfId="0" applyFont="1" applyFill="1" applyBorder="1" applyAlignment="1">
      <alignment vertical="top" wrapText="1"/>
    </xf>
    <xf numFmtId="0" fontId="12" fillId="6" borderId="9" xfId="0" applyFont="1" applyFill="1" applyBorder="1" applyAlignment="1">
      <alignment horizontal="center" vertical="top" wrapText="1"/>
    </xf>
    <xf numFmtId="0" fontId="12" fillId="6" borderId="10" xfId="0" applyFont="1" applyFill="1" applyBorder="1" applyAlignment="1">
      <alignment horizontal="center" vertical="top" wrapText="1"/>
    </xf>
    <xf numFmtId="0" fontId="12" fillId="6" borderId="16" xfId="0" applyFont="1" applyFill="1" applyBorder="1" applyAlignment="1">
      <alignment horizontal="center" vertical="top" wrapText="1"/>
    </xf>
    <xf numFmtId="0" fontId="12" fillId="6" borderId="13" xfId="0" applyFont="1" applyFill="1" applyBorder="1" applyAlignment="1">
      <alignment horizontal="center" vertical="top" wrapText="1"/>
    </xf>
    <xf numFmtId="0" fontId="12" fillId="6" borderId="11" xfId="0" applyFont="1" applyFill="1" applyBorder="1" applyAlignment="1">
      <alignment horizontal="center" vertical="top" wrapText="1"/>
    </xf>
    <xf numFmtId="0" fontId="12" fillId="6" borderId="54" xfId="0" applyFont="1" applyFill="1" applyBorder="1" applyAlignment="1">
      <alignment horizontal="center" vertical="top" wrapText="1"/>
    </xf>
    <xf numFmtId="0" fontId="12" fillId="6" borderId="55" xfId="0" applyFont="1" applyFill="1" applyBorder="1" applyAlignment="1">
      <alignment horizontal="center" vertical="top" wrapText="1"/>
    </xf>
    <xf numFmtId="0" fontId="9" fillId="4" borderId="5" xfId="0" applyFont="1" applyFill="1" applyBorder="1" applyAlignment="1">
      <alignment horizontal="left" vertical="top"/>
    </xf>
    <xf numFmtId="0" fontId="9" fillId="4" borderId="3" xfId="0" applyFont="1" applyFill="1" applyBorder="1" applyAlignment="1">
      <alignment horizontal="left" vertical="top"/>
    </xf>
    <xf numFmtId="0" fontId="9" fillId="4" borderId="0" xfId="0" applyFont="1" applyFill="1" applyAlignment="1">
      <alignment horizontal="left" vertical="top"/>
    </xf>
    <xf numFmtId="0" fontId="9" fillId="4" borderId="7" xfId="0" applyFont="1" applyFill="1" applyBorder="1" applyAlignment="1">
      <alignment horizontal="left" vertical="top"/>
    </xf>
    <xf numFmtId="0" fontId="9" fillId="4" borderId="34" xfId="0" applyFont="1" applyFill="1" applyBorder="1" applyAlignment="1">
      <alignment horizontal="left" vertical="top"/>
    </xf>
    <xf numFmtId="0" fontId="9" fillId="4" borderId="8" xfId="0" applyFont="1" applyFill="1" applyBorder="1" applyAlignment="1">
      <alignment horizontal="left" vertical="top"/>
    </xf>
    <xf numFmtId="0" fontId="9" fillId="0" borderId="35" xfId="0" applyFont="1" applyBorder="1" applyAlignment="1">
      <alignment horizontal="center" vertical="top" wrapText="1"/>
    </xf>
    <xf numFmtId="0" fontId="9" fillId="0" borderId="6" xfId="0" applyFont="1" applyBorder="1" applyAlignment="1">
      <alignment horizontal="center" vertical="top" wrapText="1"/>
    </xf>
    <xf numFmtId="9" fontId="9" fillId="0" borderId="30" xfId="0" applyNumberFormat="1" applyFont="1" applyBorder="1" applyAlignment="1">
      <alignment horizontal="center" vertical="top" wrapText="1"/>
    </xf>
    <xf numFmtId="9" fontId="9" fillId="0" borderId="35" xfId="0" applyNumberFormat="1" applyFont="1" applyBorder="1" applyAlignment="1">
      <alignment horizontal="center" vertical="top" wrapText="1"/>
    </xf>
    <xf numFmtId="9" fontId="9" fillId="0" borderId="6" xfId="0" applyNumberFormat="1" applyFont="1" applyBorder="1" applyAlignment="1">
      <alignment horizontal="center" vertical="top" wrapText="1"/>
    </xf>
    <xf numFmtId="0" fontId="10" fillId="0" borderId="30" xfId="0" applyFont="1" applyBorder="1" applyAlignment="1">
      <alignment horizontal="center" vertical="top" wrapText="1"/>
    </xf>
    <xf numFmtId="0" fontId="10" fillId="0" borderId="35" xfId="0" applyFont="1" applyBorder="1" applyAlignment="1">
      <alignment horizontal="center" vertical="top" wrapText="1"/>
    </xf>
    <xf numFmtId="0" fontId="10" fillId="0" borderId="6" xfId="0" applyFont="1" applyBorder="1" applyAlignment="1">
      <alignment horizontal="center" vertical="top" wrapText="1"/>
    </xf>
    <xf numFmtId="0" fontId="11" fillId="0" borderId="30" xfId="0" applyFont="1" applyBorder="1" applyAlignment="1">
      <alignment horizontal="left" vertical="top" wrapText="1"/>
    </xf>
    <xf numFmtId="0" fontId="11" fillId="0" borderId="35" xfId="0" applyFont="1" applyBorder="1" applyAlignment="1">
      <alignment horizontal="left" vertical="top" wrapText="1"/>
    </xf>
    <xf numFmtId="0" fontId="11" fillId="0" borderId="6" xfId="0" applyFont="1" applyBorder="1" applyAlignment="1">
      <alignment horizontal="left" vertical="top" wrapText="1"/>
    </xf>
    <xf numFmtId="0" fontId="9" fillId="0" borderId="30" xfId="0" applyFont="1" applyBorder="1" applyAlignment="1">
      <alignment horizontal="left" vertical="top" wrapText="1"/>
    </xf>
    <xf numFmtId="0" fontId="9" fillId="0" borderId="35" xfId="0" applyFont="1" applyBorder="1" applyAlignment="1">
      <alignment horizontal="left" vertical="top" wrapText="1"/>
    </xf>
    <xf numFmtId="0" fontId="9" fillId="0" borderId="6" xfId="0" applyFont="1" applyBorder="1" applyAlignment="1">
      <alignment horizontal="left" vertical="top" wrapText="1"/>
    </xf>
    <xf numFmtId="3" fontId="9" fillId="0" borderId="30" xfId="0" applyNumberFormat="1" applyFont="1" applyBorder="1" applyAlignment="1">
      <alignment horizontal="center" vertical="top" wrapText="1"/>
    </xf>
    <xf numFmtId="0" fontId="34" fillId="0" borderId="36" xfId="0" applyFont="1" applyBorder="1" applyAlignment="1">
      <alignment horizontal="center" vertical="top" wrapText="1"/>
    </xf>
    <xf numFmtId="0" fontId="34" fillId="0" borderId="37" xfId="0" applyFont="1" applyBorder="1" applyAlignment="1">
      <alignment horizontal="center" vertical="top" wrapText="1"/>
    </xf>
    <xf numFmtId="0" fontId="34" fillId="0" borderId="38" xfId="0" applyFont="1" applyBorder="1" applyAlignment="1">
      <alignment horizontal="center" vertical="top" wrapText="1"/>
    </xf>
    <xf numFmtId="0" fontId="9" fillId="4" borderId="35" xfId="0" applyFont="1" applyFill="1" applyBorder="1" applyAlignment="1">
      <alignment horizontal="center" vertical="top" wrapText="1"/>
    </xf>
    <xf numFmtId="0" fontId="11" fillId="0" borderId="28" xfId="0" applyFont="1" applyBorder="1" applyAlignment="1">
      <alignment horizontal="left" vertical="top" wrapText="1"/>
    </xf>
    <xf numFmtId="0" fontId="11" fillId="0" borderId="50" xfId="0" applyFont="1" applyBorder="1" applyAlignment="1">
      <alignment horizontal="left" vertical="top" wrapText="1"/>
    </xf>
    <xf numFmtId="0" fontId="11" fillId="0" borderId="44" xfId="0" applyFont="1" applyBorder="1" applyAlignment="1">
      <alignment horizontal="left" vertical="top" wrapText="1"/>
    </xf>
    <xf numFmtId="3" fontId="11" fillId="0" borderId="20" xfId="0" applyNumberFormat="1" applyFont="1" applyBorder="1" applyAlignment="1">
      <alignment horizontal="center" vertical="center" wrapText="1"/>
    </xf>
    <xf numFmtId="3" fontId="11" fillId="0" borderId="26" xfId="0" applyNumberFormat="1" applyFont="1" applyBorder="1" applyAlignment="1">
      <alignment horizontal="center" vertical="center" wrapText="1"/>
    </xf>
    <xf numFmtId="3" fontId="11" fillId="0" borderId="27" xfId="0" applyNumberFormat="1" applyFont="1" applyBorder="1" applyAlignment="1">
      <alignment horizontal="center" vertical="center" wrapText="1"/>
    </xf>
    <xf numFmtId="0" fontId="11" fillId="0" borderId="20" xfId="0" applyFont="1" applyBorder="1" applyAlignment="1">
      <alignment horizontal="center" vertical="center" wrapText="1"/>
    </xf>
    <xf numFmtId="0" fontId="11" fillId="0" borderId="26" xfId="0" applyFont="1" applyBorder="1" applyAlignment="1">
      <alignment horizontal="center" vertical="center" wrapText="1"/>
    </xf>
    <xf numFmtId="0" fontId="11" fillId="0" borderId="27" xfId="0" applyFont="1" applyBorder="1" applyAlignment="1">
      <alignment horizontal="center" vertical="center" wrapText="1"/>
    </xf>
    <xf numFmtId="9" fontId="11" fillId="0" borderId="49" xfId="0" applyNumberFormat="1" applyFont="1" applyBorder="1" applyAlignment="1">
      <alignment horizontal="center" vertical="center" wrapText="1"/>
    </xf>
    <xf numFmtId="9" fontId="11" fillId="0" borderId="52" xfId="0" applyNumberFormat="1" applyFont="1" applyBorder="1" applyAlignment="1">
      <alignment horizontal="center" vertical="center" wrapText="1"/>
    </xf>
    <xf numFmtId="9" fontId="11" fillId="0" borderId="48" xfId="0" applyNumberFormat="1" applyFont="1" applyBorder="1" applyAlignment="1">
      <alignment horizontal="center" vertical="center" wrapText="1"/>
    </xf>
    <xf numFmtId="9" fontId="11" fillId="0" borderId="41" xfId="0" applyNumberFormat="1" applyFont="1" applyBorder="1" applyAlignment="1">
      <alignment horizontal="center" vertical="center" wrapText="1"/>
    </xf>
    <xf numFmtId="0" fontId="11" fillId="0" borderId="51" xfId="0" applyFont="1" applyBorder="1" applyAlignment="1">
      <alignment horizontal="center" vertical="center" wrapText="1"/>
    </xf>
    <xf numFmtId="0" fontId="11" fillId="0" borderId="53" xfId="0" applyFont="1" applyBorder="1" applyAlignment="1">
      <alignment horizontal="center" vertical="center" wrapText="1"/>
    </xf>
    <xf numFmtId="0" fontId="11" fillId="0" borderId="20" xfId="0" applyFont="1" applyBorder="1" applyAlignment="1">
      <alignment horizontal="left" vertical="top" wrapText="1"/>
    </xf>
    <xf numFmtId="0" fontId="11" fillId="0" borderId="26" xfId="0" applyFont="1" applyBorder="1" applyAlignment="1">
      <alignment horizontal="left" vertical="top" wrapText="1"/>
    </xf>
    <xf numFmtId="0" fontId="11" fillId="0" borderId="27" xfId="0" applyFont="1" applyBorder="1" applyAlignment="1">
      <alignment horizontal="left" vertical="top" wrapText="1"/>
    </xf>
    <xf numFmtId="0" fontId="11" fillId="0" borderId="37" xfId="0" applyFont="1" applyBorder="1" applyAlignment="1">
      <alignment horizontal="center" vertical="center" wrapText="1"/>
    </xf>
    <xf numFmtId="0" fontId="11" fillId="0" borderId="0" xfId="0" applyFont="1" applyAlignment="1">
      <alignment horizontal="center" vertical="center" wrapText="1"/>
    </xf>
    <xf numFmtId="0" fontId="11" fillId="0" borderId="23" xfId="0" applyFont="1" applyBorder="1" applyAlignment="1">
      <alignment horizontal="center" vertical="center" wrapText="1"/>
    </xf>
    <xf numFmtId="0" fontId="11" fillId="0" borderId="41" xfId="0" applyFont="1" applyBorder="1" applyAlignment="1">
      <alignment horizontal="center" vertical="top" wrapText="1"/>
    </xf>
    <xf numFmtId="0" fontId="11" fillId="0" borderId="51" xfId="0" applyFont="1" applyBorder="1" applyAlignment="1">
      <alignment horizontal="center" vertical="top" wrapText="1"/>
    </xf>
    <xf numFmtId="0" fontId="11" fillId="0" borderId="53" xfId="0" applyFont="1" applyBorder="1" applyAlignment="1">
      <alignment horizontal="center" vertical="top" wrapText="1"/>
    </xf>
    <xf numFmtId="0" fontId="11" fillId="0" borderId="49" xfId="0" applyFont="1" applyBorder="1" applyAlignment="1">
      <alignment horizontal="center" vertical="top" wrapText="1"/>
    </xf>
    <xf numFmtId="0" fontId="11" fillId="0" borderId="52" xfId="0" applyFont="1" applyBorder="1" applyAlignment="1">
      <alignment horizontal="center" vertical="top" wrapText="1"/>
    </xf>
    <xf numFmtId="0" fontId="11" fillId="0" borderId="48" xfId="0" applyFont="1" applyBorder="1" applyAlignment="1">
      <alignment horizontal="center" vertical="top" wrapText="1"/>
    </xf>
    <xf numFmtId="0" fontId="11" fillId="0" borderId="20" xfId="0" applyFont="1" applyBorder="1" applyAlignment="1">
      <alignment horizontal="left" vertical="center" wrapText="1"/>
    </xf>
    <xf numFmtId="0" fontId="11" fillId="0" borderId="26" xfId="0" applyFont="1" applyBorder="1" applyAlignment="1">
      <alignment horizontal="left" vertical="center" wrapText="1"/>
    </xf>
    <xf numFmtId="0" fontId="11" fillId="0" borderId="27" xfId="0" applyFont="1" applyBorder="1" applyAlignment="1">
      <alignment horizontal="left" vertical="center" wrapText="1"/>
    </xf>
    <xf numFmtId="0" fontId="11" fillId="0" borderId="41" xfId="0" applyFont="1" applyBorder="1" applyAlignment="1">
      <alignment horizontal="center" vertical="center" wrapText="1"/>
    </xf>
    <xf numFmtId="0" fontId="11" fillId="0" borderId="49" xfId="0" applyFont="1" applyBorder="1" applyAlignment="1">
      <alignment horizontal="center" vertical="center" wrapText="1"/>
    </xf>
    <xf numFmtId="0" fontId="11" fillId="0" borderId="52" xfId="0" applyFont="1" applyBorder="1" applyAlignment="1">
      <alignment horizontal="center" vertical="center" wrapText="1"/>
    </xf>
    <xf numFmtId="0" fontId="11" fillId="0" borderId="48" xfId="0" applyFont="1" applyBorder="1" applyAlignment="1">
      <alignment horizontal="center" vertical="center" wrapText="1"/>
    </xf>
    <xf numFmtId="0" fontId="11" fillId="0" borderId="47" xfId="0" applyFont="1" applyBorder="1" applyAlignment="1">
      <alignment horizontal="center" vertical="top" wrapText="1"/>
    </xf>
    <xf numFmtId="9" fontId="11" fillId="0" borderId="41" xfId="0" applyNumberFormat="1" applyFont="1" applyBorder="1" applyAlignment="1">
      <alignment horizontal="center" vertical="top" wrapText="1"/>
    </xf>
    <xf numFmtId="0" fontId="11" fillId="0" borderId="20" xfId="0" applyFont="1" applyBorder="1" applyAlignment="1">
      <alignment horizontal="center" vertical="top" wrapText="1"/>
    </xf>
    <xf numFmtId="0" fontId="11" fillId="0" borderId="27" xfId="0" applyFont="1" applyBorder="1" applyAlignment="1">
      <alignment horizontal="center" vertical="top" wrapText="1"/>
    </xf>
    <xf numFmtId="3" fontId="11" fillId="0" borderId="20" xfId="0" applyNumberFormat="1" applyFont="1" applyBorder="1" applyAlignment="1">
      <alignment horizontal="center" vertical="top" wrapText="1"/>
    </xf>
    <xf numFmtId="3" fontId="11" fillId="0" borderId="26" xfId="0" applyNumberFormat="1" applyFont="1" applyBorder="1" applyAlignment="1">
      <alignment horizontal="center" vertical="top" wrapText="1"/>
    </xf>
    <xf numFmtId="3" fontId="11" fillId="0" borderId="27" xfId="0" applyNumberFormat="1" applyFont="1" applyBorder="1" applyAlignment="1">
      <alignment horizontal="center" vertical="top" wrapText="1"/>
    </xf>
    <xf numFmtId="0" fontId="11" fillId="0" borderId="23" xfId="0" applyFont="1" applyBorder="1" applyAlignment="1">
      <alignment horizontal="left" vertical="center" wrapText="1"/>
    </xf>
    <xf numFmtId="9" fontId="11" fillId="0" borderId="49" xfId="0" applyNumberFormat="1" applyFont="1" applyBorder="1" applyAlignment="1">
      <alignment horizontal="center" vertical="top" wrapText="1"/>
    </xf>
    <xf numFmtId="9" fontId="11" fillId="0" borderId="52" xfId="0" applyNumberFormat="1" applyFont="1" applyBorder="1" applyAlignment="1">
      <alignment horizontal="center" vertical="top" wrapText="1"/>
    </xf>
    <xf numFmtId="9" fontId="11" fillId="0" borderId="48" xfId="0" applyNumberFormat="1" applyFont="1" applyBorder="1" applyAlignment="1">
      <alignment horizontal="center" vertical="top" wrapText="1"/>
    </xf>
    <xf numFmtId="0" fontId="11" fillId="0" borderId="30" xfId="0" applyFont="1" applyBorder="1" applyAlignment="1">
      <alignment horizontal="left" vertical="center" wrapText="1"/>
    </xf>
    <xf numFmtId="0" fontId="11" fillId="0" borderId="6" xfId="0" applyFont="1" applyBorder="1" applyAlignment="1">
      <alignment horizontal="left" vertical="center" wrapText="1"/>
    </xf>
    <xf numFmtId="0" fontId="12" fillId="0" borderId="36" xfId="0" applyFont="1" applyBorder="1" applyAlignment="1">
      <alignment horizontal="center" vertical="center" wrapText="1"/>
    </xf>
    <xf numFmtId="0" fontId="12" fillId="0" borderId="38" xfId="0" applyFont="1" applyBorder="1" applyAlignment="1">
      <alignment horizontal="center" vertical="center" wrapText="1"/>
    </xf>
    <xf numFmtId="0" fontId="11" fillId="0" borderId="46" xfId="0" applyFont="1" applyBorder="1" applyAlignment="1">
      <alignment horizontal="left" vertical="center" wrapText="1"/>
    </xf>
    <xf numFmtId="0" fontId="11" fillId="0" borderId="46" xfId="0" applyFont="1" applyBorder="1" applyAlignment="1">
      <alignment horizontal="center" vertical="center" wrapText="1"/>
    </xf>
    <xf numFmtId="0" fontId="11" fillId="0" borderId="46" xfId="0" applyFont="1" applyBorder="1" applyAlignment="1">
      <alignment horizontal="center" vertical="center" wrapText="1" readingOrder="1"/>
    </xf>
    <xf numFmtId="0" fontId="11" fillId="0" borderId="27" xfId="0" applyFont="1" applyBorder="1" applyAlignment="1">
      <alignment horizontal="center" vertical="center" wrapText="1" readingOrder="1"/>
    </xf>
    <xf numFmtId="9" fontId="11" fillId="0" borderId="47" xfId="0" applyNumberFormat="1" applyFont="1" applyBorder="1" applyAlignment="1">
      <alignment horizontal="center" vertical="center" wrapText="1" readingOrder="1"/>
    </xf>
    <xf numFmtId="9" fontId="11" fillId="0" borderId="48" xfId="0" applyNumberFormat="1" applyFont="1" applyBorder="1" applyAlignment="1">
      <alignment horizontal="center" vertical="center" wrapText="1" readingOrder="1"/>
    </xf>
    <xf numFmtId="9" fontId="12" fillId="0" borderId="30" xfId="0" applyNumberFormat="1" applyFont="1" applyBorder="1" applyAlignment="1">
      <alignment horizontal="center" vertical="center" wrapText="1"/>
    </xf>
    <xf numFmtId="0" fontId="12" fillId="0" borderId="6" xfId="0" applyFont="1" applyBorder="1" applyAlignment="1">
      <alignment horizontal="center" vertical="center" wrapText="1"/>
    </xf>
    <xf numFmtId="0" fontId="12" fillId="0" borderId="30" xfId="0" applyFont="1" applyBorder="1" applyAlignment="1">
      <alignment horizontal="center" vertical="center" wrapText="1"/>
    </xf>
    <xf numFmtId="0" fontId="11" fillId="0" borderId="61" xfId="0" applyFont="1" applyBorder="1" applyAlignment="1">
      <alignment horizontal="left" vertical="top" wrapText="1"/>
    </xf>
    <xf numFmtId="0" fontId="11" fillId="0" borderId="46" xfId="0" applyFont="1" applyBorder="1" applyAlignment="1">
      <alignment horizontal="left" vertical="top" wrapText="1"/>
    </xf>
    <xf numFmtId="0" fontId="12" fillId="3" borderId="1" xfId="0" applyFont="1" applyFill="1" applyBorder="1" applyAlignment="1">
      <alignment horizontal="center" vertical="center" wrapText="1"/>
    </xf>
    <xf numFmtId="0" fontId="11" fillId="0" borderId="30" xfId="0" applyFont="1" applyBorder="1" applyAlignment="1">
      <alignment horizontal="center" vertical="center" wrapText="1"/>
    </xf>
    <xf numFmtId="0" fontId="11" fillId="0" borderId="6" xfId="0" applyFont="1" applyBorder="1" applyAlignment="1">
      <alignment horizontal="center" vertical="center" wrapText="1"/>
    </xf>
    <xf numFmtId="0" fontId="11" fillId="27" borderId="0" xfId="0" applyFont="1" applyFill="1" applyAlignment="1">
      <alignment vertical="center" wrapText="1"/>
    </xf>
    <xf numFmtId="0" fontId="11" fillId="27" borderId="34" xfId="0" applyFont="1" applyFill="1" applyBorder="1" applyAlignment="1">
      <alignment vertical="center" wrapText="1"/>
    </xf>
    <xf numFmtId="0" fontId="11" fillId="27" borderId="24" xfId="0" applyFont="1" applyFill="1" applyBorder="1" applyAlignment="1">
      <alignment vertical="center" wrapText="1"/>
    </xf>
    <xf numFmtId="0" fontId="11" fillId="27" borderId="23" xfId="0" applyFont="1" applyFill="1" applyBorder="1" applyAlignment="1">
      <alignment vertical="center" wrapText="1"/>
    </xf>
    <xf numFmtId="0" fontId="11" fillId="27" borderId="25" xfId="0" applyFont="1" applyFill="1" applyBorder="1" applyAlignment="1">
      <alignment vertical="center" wrapText="1"/>
    </xf>
    <xf numFmtId="0" fontId="12" fillId="32" borderId="30" xfId="0" applyFont="1" applyFill="1" applyBorder="1" applyAlignment="1">
      <alignment horizontal="center" vertical="center" wrapText="1"/>
    </xf>
    <xf numFmtId="0" fontId="12" fillId="32" borderId="6" xfId="0" applyFont="1" applyFill="1" applyBorder="1" applyAlignment="1">
      <alignment horizontal="center" vertical="center" wrapText="1"/>
    </xf>
    <xf numFmtId="0" fontId="11" fillId="3" borderId="1" xfId="0" applyFont="1" applyFill="1" applyBorder="1" applyAlignment="1">
      <alignment horizontal="center" vertical="top" wrapText="1"/>
    </xf>
    <xf numFmtId="0" fontId="57" fillId="0" borderId="20" xfId="0" applyFont="1" applyBorder="1" applyAlignment="1">
      <alignment horizontal="left" vertical="center" wrapText="1"/>
    </xf>
    <xf numFmtId="0" fontId="57" fillId="0" borderId="26" xfId="0" applyFont="1" applyBorder="1" applyAlignment="1">
      <alignment horizontal="left" vertical="center" wrapText="1"/>
    </xf>
    <xf numFmtId="0" fontId="57" fillId="0" borderId="27" xfId="0" applyFont="1" applyBorder="1" applyAlignment="1">
      <alignment horizontal="left" vertical="center" wrapText="1"/>
    </xf>
    <xf numFmtId="0" fontId="11" fillId="0" borderId="20" xfId="0" applyFont="1" applyBorder="1" applyAlignment="1">
      <alignment vertical="top" wrapText="1"/>
    </xf>
    <xf numFmtId="0" fontId="11" fillId="0" borderId="26" xfId="0" applyFont="1" applyBorder="1" applyAlignment="1">
      <alignment vertical="top" wrapText="1"/>
    </xf>
    <xf numFmtId="0" fontId="11" fillId="0" borderId="27" xfId="0" applyFont="1" applyBorder="1" applyAlignment="1">
      <alignment vertical="top" wrapText="1"/>
    </xf>
    <xf numFmtId="0" fontId="57" fillId="0" borderId="20" xfId="0" applyFont="1" applyBorder="1" applyAlignment="1">
      <alignment horizontal="left" vertical="top" wrapText="1"/>
    </xf>
    <xf numFmtId="0" fontId="57" fillId="0" borderId="26" xfId="0" applyFont="1" applyBorder="1" applyAlignment="1">
      <alignment horizontal="left" vertical="top" wrapText="1"/>
    </xf>
    <xf numFmtId="0" fontId="57" fillId="0" borderId="27" xfId="0" applyFont="1" applyBorder="1" applyAlignment="1">
      <alignment horizontal="left" vertical="top" wrapText="1"/>
    </xf>
    <xf numFmtId="0" fontId="58" fillId="0" borderId="20" xfId="0" applyFont="1" applyBorder="1" applyAlignment="1">
      <alignment horizontal="left" vertical="center" wrapText="1"/>
    </xf>
    <xf numFmtId="0" fontId="58" fillId="0" borderId="26" xfId="0" applyFont="1" applyBorder="1" applyAlignment="1">
      <alignment horizontal="left" vertical="center" wrapText="1"/>
    </xf>
    <xf numFmtId="0" fontId="58" fillId="0" borderId="27" xfId="0" applyFont="1" applyBorder="1" applyAlignment="1">
      <alignment horizontal="left" vertical="center" wrapText="1"/>
    </xf>
    <xf numFmtId="0" fontId="58" fillId="0" borderId="49" xfId="0" applyFont="1" applyBorder="1" applyAlignment="1">
      <alignment horizontal="left" vertical="top" wrapText="1"/>
    </xf>
    <xf numFmtId="0" fontId="58" fillId="0" borderId="52" xfId="0" applyFont="1" applyBorder="1" applyAlignment="1">
      <alignment horizontal="left" vertical="top" wrapText="1"/>
    </xf>
    <xf numFmtId="0" fontId="58" fillId="0" borderId="48" xfId="0" applyFont="1" applyBorder="1" applyAlignment="1">
      <alignment horizontal="left" vertical="top" wrapText="1"/>
    </xf>
    <xf numFmtId="0" fontId="58" fillId="0" borderId="20" xfId="0" applyFont="1" applyBorder="1" applyAlignment="1">
      <alignment horizontal="center" vertical="center" wrapText="1"/>
    </xf>
    <xf numFmtId="0" fontId="58" fillId="0" borderId="26" xfId="0" applyFont="1" applyBorder="1" applyAlignment="1">
      <alignment horizontal="center" vertical="center" wrapText="1"/>
    </xf>
    <xf numFmtId="0" fontId="58" fillId="0" borderId="27" xfId="0" applyFont="1" applyBorder="1" applyAlignment="1">
      <alignment horizontal="center" vertical="center" wrapText="1"/>
    </xf>
    <xf numFmtId="9" fontId="58" fillId="0" borderId="49" xfId="0" applyNumberFormat="1" applyFont="1" applyBorder="1" applyAlignment="1">
      <alignment horizontal="center" vertical="center" wrapText="1"/>
    </xf>
    <xf numFmtId="9" fontId="58" fillId="0" borderId="52" xfId="0" applyNumberFormat="1" applyFont="1" applyBorder="1" applyAlignment="1">
      <alignment horizontal="center" vertical="center" wrapText="1"/>
    </xf>
    <xf numFmtId="9" fontId="58" fillId="0" borderId="48" xfId="0" applyNumberFormat="1" applyFont="1" applyBorder="1" applyAlignment="1">
      <alignment horizontal="center" vertical="center" wrapText="1"/>
    </xf>
    <xf numFmtId="3" fontId="58" fillId="0" borderId="20" xfId="0" applyNumberFormat="1" applyFont="1" applyBorder="1" applyAlignment="1">
      <alignment horizontal="center" vertical="center" wrapText="1"/>
    </xf>
    <xf numFmtId="3" fontId="58" fillId="0" borderId="26" xfId="0" applyNumberFormat="1" applyFont="1" applyBorder="1" applyAlignment="1">
      <alignment horizontal="center" vertical="center" wrapText="1"/>
    </xf>
    <xf numFmtId="3" fontId="58" fillId="0" borderId="27" xfId="0" applyNumberFormat="1" applyFont="1" applyBorder="1" applyAlignment="1">
      <alignment horizontal="center" vertical="center" wrapText="1"/>
    </xf>
    <xf numFmtId="0" fontId="58" fillId="0" borderId="41" xfId="0" applyFont="1" applyBorder="1" applyAlignment="1">
      <alignment horizontal="center" vertical="center" wrapText="1"/>
    </xf>
    <xf numFmtId="0" fontId="58" fillId="0" borderId="51" xfId="0" applyFont="1" applyBorder="1" applyAlignment="1">
      <alignment horizontal="center" vertical="center" wrapText="1"/>
    </xf>
    <xf numFmtId="0" fontId="58" fillId="0" borderId="53" xfId="0" applyFont="1" applyBorder="1" applyAlignment="1">
      <alignment horizontal="center" vertical="center" wrapText="1"/>
    </xf>
    <xf numFmtId="0" fontId="12" fillId="0" borderId="1" xfId="4" applyFont="1" applyBorder="1" applyAlignment="1">
      <alignment horizontal="center" vertical="top" wrapText="1"/>
    </xf>
    <xf numFmtId="0" fontId="12" fillId="17" borderId="1" xfId="4" applyFont="1" applyFill="1" applyBorder="1" applyAlignment="1">
      <alignment horizontal="left" vertical="top"/>
    </xf>
    <xf numFmtId="0" fontId="12" fillId="0" borderId="30" xfId="4" applyFont="1" applyBorder="1" applyAlignment="1">
      <alignment horizontal="center" vertical="top" wrapText="1"/>
    </xf>
    <xf numFmtId="0" fontId="12" fillId="0" borderId="35" xfId="4" applyFont="1" applyBorder="1" applyAlignment="1">
      <alignment horizontal="center" vertical="top" wrapText="1"/>
    </xf>
    <xf numFmtId="0" fontId="12" fillId="0" borderId="6" xfId="4" applyFont="1" applyBorder="1" applyAlignment="1">
      <alignment horizontal="center" vertical="top" wrapText="1"/>
    </xf>
    <xf numFmtId="0" fontId="12" fillId="17" borderId="6" xfId="4" applyFont="1" applyFill="1" applyBorder="1" applyAlignment="1">
      <alignment horizontal="left" vertical="top"/>
    </xf>
    <xf numFmtId="0" fontId="12" fillId="14" borderId="1" xfId="4" applyFont="1" applyFill="1" applyBorder="1" applyAlignment="1">
      <alignment horizontal="left" vertical="top" wrapText="1"/>
    </xf>
    <xf numFmtId="0" fontId="12" fillId="15" borderId="1" xfId="4" applyFont="1" applyFill="1" applyBorder="1" applyAlignment="1">
      <alignment horizontal="left" vertical="top" wrapText="1"/>
    </xf>
    <xf numFmtId="0" fontId="11" fillId="0" borderId="1" xfId="4" applyFont="1" applyBorder="1" applyAlignment="1">
      <alignment horizontal="center" vertical="top"/>
    </xf>
    <xf numFmtId="0" fontId="12" fillId="16" borderId="1" xfId="4" applyFont="1" applyFill="1" applyBorder="1" applyAlignment="1">
      <alignment horizontal="left" vertical="top" wrapText="1"/>
    </xf>
    <xf numFmtId="0" fontId="9" fillId="9" borderId="22" xfId="2" applyFont="1" applyFill="1" applyBorder="1" applyAlignment="1">
      <alignment horizontal="center" vertical="top"/>
    </xf>
    <xf numFmtId="0" fontId="34" fillId="0" borderId="22" xfId="2" applyFont="1" applyBorder="1" applyAlignment="1">
      <alignment vertical="top"/>
    </xf>
    <xf numFmtId="0" fontId="34" fillId="0" borderId="19" xfId="2" applyFont="1" applyBorder="1" applyAlignment="1">
      <alignment vertical="top"/>
    </xf>
    <xf numFmtId="0" fontId="34" fillId="0" borderId="0" xfId="2" applyFont="1" applyAlignment="1">
      <alignment vertical="top"/>
    </xf>
    <xf numFmtId="0" fontId="9" fillId="0" borderId="0" xfId="2" applyFont="1" applyAlignment="1">
      <alignment vertical="top"/>
    </xf>
    <xf numFmtId="0" fontId="34" fillId="0" borderId="23" xfId="2" applyFont="1" applyBorder="1" applyAlignment="1">
      <alignment vertical="top"/>
    </xf>
    <xf numFmtId="0" fontId="34" fillId="0" borderId="24" xfId="2" applyFont="1" applyBorder="1" applyAlignment="1">
      <alignment vertical="top"/>
    </xf>
    <xf numFmtId="0" fontId="34" fillId="0" borderId="25" xfId="2" applyFont="1" applyBorder="1" applyAlignment="1">
      <alignment vertical="top"/>
    </xf>
    <xf numFmtId="0" fontId="31" fillId="4" borderId="5" xfId="0" applyFont="1" applyFill="1" applyBorder="1" applyAlignment="1">
      <alignment horizontal="center" vertical="center"/>
    </xf>
    <xf numFmtId="0" fontId="31" fillId="4" borderId="3" xfId="0" applyFont="1" applyFill="1" applyBorder="1" applyAlignment="1">
      <alignment horizontal="center" vertical="center"/>
    </xf>
    <xf numFmtId="0" fontId="31" fillId="4" borderId="0" xfId="0" applyFont="1" applyFill="1" applyAlignment="1">
      <alignment horizontal="center" vertical="center"/>
    </xf>
    <xf numFmtId="0" fontId="31" fillId="4" borderId="7" xfId="0" applyFont="1" applyFill="1" applyBorder="1" applyAlignment="1">
      <alignment horizontal="center" vertical="center"/>
    </xf>
    <xf numFmtId="0" fontId="31" fillId="4" borderId="34" xfId="0" applyFont="1" applyFill="1" applyBorder="1" applyAlignment="1">
      <alignment horizontal="center" vertical="center"/>
    </xf>
    <xf numFmtId="0" fontId="31" fillId="4" borderId="8" xfId="0" applyFont="1" applyFill="1" applyBorder="1" applyAlignment="1">
      <alignment horizontal="center" vertical="center"/>
    </xf>
    <xf numFmtId="0" fontId="31" fillId="4" borderId="5" xfId="0" applyFont="1" applyFill="1" applyBorder="1" applyAlignment="1">
      <alignment horizontal="center" vertical="top"/>
    </xf>
    <xf numFmtId="0" fontId="31" fillId="4" borderId="3" xfId="0" applyFont="1" applyFill="1" applyBorder="1" applyAlignment="1">
      <alignment horizontal="center" vertical="top"/>
    </xf>
    <xf numFmtId="0" fontId="31" fillId="4" borderId="0" xfId="0" applyFont="1" applyFill="1" applyAlignment="1">
      <alignment horizontal="center" vertical="top"/>
    </xf>
    <xf numFmtId="0" fontId="31" fillId="4" borderId="7" xfId="0" applyFont="1" applyFill="1" applyBorder="1" applyAlignment="1">
      <alignment horizontal="center" vertical="top"/>
    </xf>
    <xf numFmtId="0" fontId="31" fillId="4" borderId="34" xfId="0" applyFont="1" applyFill="1" applyBorder="1" applyAlignment="1">
      <alignment horizontal="center" vertical="top"/>
    </xf>
    <xf numFmtId="0" fontId="31" fillId="4" borderId="8" xfId="0" applyFont="1" applyFill="1" applyBorder="1" applyAlignment="1">
      <alignment horizontal="center" vertical="top"/>
    </xf>
    <xf numFmtId="0" fontId="31" fillId="0" borderId="1" xfId="0" applyFont="1" applyBorder="1" applyAlignment="1">
      <alignment horizontal="center" vertical="top"/>
    </xf>
    <xf numFmtId="0" fontId="31" fillId="3" borderId="1" xfId="0" applyFont="1" applyFill="1" applyBorder="1" applyAlignment="1">
      <alignment horizontal="center" vertical="top" wrapText="1"/>
    </xf>
    <xf numFmtId="0" fontId="9" fillId="4" borderId="5" xfId="0" applyFont="1" applyFill="1" applyBorder="1" applyAlignment="1">
      <alignment horizontal="center" vertical="center" wrapText="1"/>
    </xf>
    <xf numFmtId="0" fontId="9" fillId="4" borderId="3" xfId="0" applyFont="1" applyFill="1" applyBorder="1" applyAlignment="1">
      <alignment horizontal="center" vertical="center" wrapText="1"/>
    </xf>
    <xf numFmtId="0" fontId="9" fillId="4" borderId="0" xfId="0" applyFont="1" applyFill="1" applyAlignment="1">
      <alignment horizontal="center" vertical="center" wrapText="1"/>
    </xf>
    <xf numFmtId="0" fontId="9" fillId="4" borderId="7" xfId="0" applyFont="1" applyFill="1" applyBorder="1" applyAlignment="1">
      <alignment horizontal="center" vertical="center" wrapText="1"/>
    </xf>
    <xf numFmtId="0" fontId="9" fillId="4" borderId="34" xfId="0" applyFont="1" applyFill="1" applyBorder="1" applyAlignment="1">
      <alignment horizontal="center" vertical="center" wrapText="1"/>
    </xf>
    <xf numFmtId="0" fontId="9" fillId="4" borderId="8" xfId="0" applyFont="1" applyFill="1" applyBorder="1" applyAlignment="1">
      <alignment horizontal="center" vertical="center" wrapText="1"/>
    </xf>
  </cellXfs>
  <cellStyles count="8">
    <cellStyle name="Comma 2" xfId="1" xr:uid="{D6776479-6DA8-4D26-80C3-DEE53BE1D67E}"/>
    <cellStyle name="Comma 3" xfId="6" xr:uid="{D9C7F880-2D53-4D7E-8602-1C30219D2169}"/>
    <cellStyle name="Hyperlink" xfId="7" builtinId="8"/>
    <cellStyle name="Normal" xfId="0" builtinId="0"/>
    <cellStyle name="Normal 2" xfId="2" xr:uid="{32966274-4332-415C-A135-8D7069894D8B}"/>
    <cellStyle name="Normal 2 2" xfId="3" xr:uid="{14364F87-4F6B-4A5E-9999-9B135036FE00}"/>
    <cellStyle name="Normal 3" xfId="4" xr:uid="{62A47495-2136-40A1-AC66-C61CEE0E2C61}"/>
    <cellStyle name="ปกติ 2" xfId="5" xr:uid="{4951BB8D-9DEE-45C0-8778-4D066D1576DD}"/>
  </cellStyles>
  <dxfs count="0"/>
  <tableStyles count="0" defaultTableStyle="TableStyleMedium2" defaultPivotStyle="PivotStyleLight16"/>
  <colors>
    <mruColors>
      <color rgb="FFEDCFFD"/>
      <color rgb="FFFEDCDC"/>
      <color rgb="FFFFCC66"/>
      <color rgb="FFFFCCFF"/>
      <color rgb="FFCC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3.jpeg"/><Relationship Id="rId2" Type="http://schemas.openxmlformats.org/officeDocument/2006/relationships/image" Target="../media/image12.jpeg"/><Relationship Id="rId1" Type="http://schemas.openxmlformats.org/officeDocument/2006/relationships/image" Target="../media/image11.jpeg"/></Relationships>
</file>

<file path=xl/drawings/drawing1.xml><?xml version="1.0" encoding="utf-8"?>
<xdr:wsDr xmlns:xdr="http://schemas.openxmlformats.org/drawingml/2006/spreadsheetDrawing" xmlns:a="http://schemas.openxmlformats.org/drawingml/2006/main">
  <xdr:twoCellAnchor editAs="oneCell">
    <xdr:from>
      <xdr:col>11</xdr:col>
      <xdr:colOff>66676</xdr:colOff>
      <xdr:row>37</xdr:row>
      <xdr:rowOff>114301</xdr:rowOff>
    </xdr:from>
    <xdr:to>
      <xdr:col>11</xdr:col>
      <xdr:colOff>561975</xdr:colOff>
      <xdr:row>37</xdr:row>
      <xdr:rowOff>733425</xdr:rowOff>
    </xdr:to>
    <xdr:pic>
      <xdr:nvPicPr>
        <xdr:cNvPr id="2" name="Picture 2" descr="ไม่มีคำอธิบายรูปภาพ">
          <a:extLst>
            <a:ext uri="{FF2B5EF4-FFF2-40B4-BE49-F238E27FC236}">
              <a16:creationId xmlns:a16="http://schemas.microsoft.com/office/drawing/2014/main" id="{0A41149C-14EE-414D-B7EF-6363345F7A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092531" y="27210419"/>
          <a:ext cx="495299" cy="619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609600</xdr:colOff>
      <xdr:row>37</xdr:row>
      <xdr:rowOff>123825</xdr:rowOff>
    </xdr:from>
    <xdr:to>
      <xdr:col>11</xdr:col>
      <xdr:colOff>1228725</xdr:colOff>
      <xdr:row>37</xdr:row>
      <xdr:rowOff>536448</xdr:rowOff>
    </xdr:to>
    <xdr:pic>
      <xdr:nvPicPr>
        <xdr:cNvPr id="3" name="Picture 16" descr="Hatyai Talk เปิดเวทีเสวนา &quot;ถนนแห่งอาหารเมืองหาดใหญ่&quot;">
          <a:extLst>
            <a:ext uri="{FF2B5EF4-FFF2-40B4-BE49-F238E27FC236}">
              <a16:creationId xmlns:a16="http://schemas.microsoft.com/office/drawing/2014/main" id="{4529D001-32E4-4E71-9939-46D3A623DDFC}"/>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635455" y="27219943"/>
          <a:ext cx="619125" cy="4126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698678</xdr:colOff>
      <xdr:row>37</xdr:row>
      <xdr:rowOff>584869</xdr:rowOff>
    </xdr:from>
    <xdr:to>
      <xdr:col>11</xdr:col>
      <xdr:colOff>1405356</xdr:colOff>
      <xdr:row>38</xdr:row>
      <xdr:rowOff>88231</xdr:rowOff>
    </xdr:to>
    <xdr:pic>
      <xdr:nvPicPr>
        <xdr:cNvPr id="4" name="รูปภาพ 3">
          <a:extLst>
            <a:ext uri="{FF2B5EF4-FFF2-40B4-BE49-F238E27FC236}">
              <a16:creationId xmlns:a16="http://schemas.microsoft.com/office/drawing/2014/main" id="{610BD7E4-1898-4A57-A9D1-8B0F07B0CEA1}"/>
            </a:ext>
          </a:extLst>
        </xdr:cNvPr>
        <xdr:cNvPicPr>
          <a:picLocks noChangeAspect="1"/>
        </xdr:cNvPicPr>
      </xdr:nvPicPr>
      <xdr:blipFill>
        <a:blip xmlns:r="http://schemas.openxmlformats.org/officeDocument/2006/relationships" r:embed="rId3"/>
        <a:stretch>
          <a:fillRect/>
        </a:stretch>
      </xdr:blipFill>
      <xdr:spPr>
        <a:xfrm>
          <a:off x="13724533" y="27680987"/>
          <a:ext cx="706678" cy="698164"/>
        </a:xfrm>
        <a:prstGeom prst="rect">
          <a:avLst/>
        </a:prstGeom>
      </xdr:spPr>
    </xdr:pic>
    <xdr:clientData/>
  </xdr:twoCellAnchor>
  <xdr:twoCellAnchor editAs="oneCell">
    <xdr:from>
      <xdr:col>11</xdr:col>
      <xdr:colOff>73493</xdr:colOff>
      <xdr:row>37</xdr:row>
      <xdr:rowOff>707022</xdr:rowOff>
    </xdr:from>
    <xdr:to>
      <xdr:col>11</xdr:col>
      <xdr:colOff>549149</xdr:colOff>
      <xdr:row>38</xdr:row>
      <xdr:rowOff>106790</xdr:rowOff>
    </xdr:to>
    <xdr:pic>
      <xdr:nvPicPr>
        <xdr:cNvPr id="5" name="รูปภาพ 4">
          <a:extLst>
            <a:ext uri="{FF2B5EF4-FFF2-40B4-BE49-F238E27FC236}">
              <a16:creationId xmlns:a16="http://schemas.microsoft.com/office/drawing/2014/main" id="{EAD82A08-7D98-4C0C-BC00-AF2E66D73C7D}"/>
            </a:ext>
          </a:extLst>
        </xdr:cNvPr>
        <xdr:cNvPicPr>
          <a:picLocks noChangeAspect="1"/>
        </xdr:cNvPicPr>
      </xdr:nvPicPr>
      <xdr:blipFill>
        <a:blip xmlns:r="http://schemas.openxmlformats.org/officeDocument/2006/relationships" r:embed="rId4"/>
        <a:stretch>
          <a:fillRect/>
        </a:stretch>
      </xdr:blipFill>
      <xdr:spPr>
        <a:xfrm>
          <a:off x="13099348" y="27803140"/>
          <a:ext cx="475656" cy="594570"/>
        </a:xfrm>
        <a:prstGeom prst="rect">
          <a:avLst/>
        </a:prstGeom>
      </xdr:spPr>
    </xdr:pic>
    <xdr:clientData/>
  </xdr:twoCellAnchor>
  <xdr:twoCellAnchor editAs="oneCell">
    <xdr:from>
      <xdr:col>11</xdr:col>
      <xdr:colOff>62998</xdr:colOff>
      <xdr:row>38</xdr:row>
      <xdr:rowOff>132682</xdr:rowOff>
    </xdr:from>
    <xdr:to>
      <xdr:col>11</xdr:col>
      <xdr:colOff>1472306</xdr:colOff>
      <xdr:row>38</xdr:row>
      <xdr:rowOff>842969</xdr:rowOff>
    </xdr:to>
    <xdr:pic>
      <xdr:nvPicPr>
        <xdr:cNvPr id="6" name="รูปภาพ 5">
          <a:extLst>
            <a:ext uri="{FF2B5EF4-FFF2-40B4-BE49-F238E27FC236}">
              <a16:creationId xmlns:a16="http://schemas.microsoft.com/office/drawing/2014/main" id="{FBB0AE39-A2C5-49FB-AA3C-0623BE0189AE}"/>
            </a:ext>
          </a:extLst>
        </xdr:cNvPr>
        <xdr:cNvPicPr>
          <a:picLocks noChangeAspect="1"/>
        </xdr:cNvPicPr>
      </xdr:nvPicPr>
      <xdr:blipFill>
        <a:blip xmlns:r="http://schemas.openxmlformats.org/officeDocument/2006/relationships" r:embed="rId5"/>
        <a:stretch>
          <a:fillRect/>
        </a:stretch>
      </xdr:blipFill>
      <xdr:spPr>
        <a:xfrm>
          <a:off x="13088853" y="28423603"/>
          <a:ext cx="1409308" cy="710287"/>
        </a:xfrm>
        <a:prstGeom prst="rect">
          <a:avLst/>
        </a:prstGeom>
      </xdr:spPr>
    </xdr:pic>
    <xdr:clientData/>
  </xdr:twoCellAnchor>
  <xdr:twoCellAnchor editAs="oneCell">
    <xdr:from>
      <xdr:col>11</xdr:col>
      <xdr:colOff>409575</xdr:colOff>
      <xdr:row>37</xdr:row>
      <xdr:rowOff>2262311</xdr:rowOff>
    </xdr:from>
    <xdr:to>
      <xdr:col>11</xdr:col>
      <xdr:colOff>1287205</xdr:colOff>
      <xdr:row>38</xdr:row>
      <xdr:rowOff>115347</xdr:rowOff>
    </xdr:to>
    <xdr:pic>
      <xdr:nvPicPr>
        <xdr:cNvPr id="7" name="รูปภาพ 6">
          <a:extLst>
            <a:ext uri="{FF2B5EF4-FFF2-40B4-BE49-F238E27FC236}">
              <a16:creationId xmlns:a16="http://schemas.microsoft.com/office/drawing/2014/main" id="{F39208F8-889E-4A16-AB46-DD859E5C9A74}"/>
            </a:ext>
          </a:extLst>
        </xdr:cNvPr>
        <xdr:cNvPicPr>
          <a:picLocks noChangeAspect="1"/>
        </xdr:cNvPicPr>
      </xdr:nvPicPr>
      <xdr:blipFill>
        <a:blip xmlns:r="http://schemas.openxmlformats.org/officeDocument/2006/relationships" r:embed="rId6"/>
        <a:stretch>
          <a:fillRect/>
        </a:stretch>
      </xdr:blipFill>
      <xdr:spPr>
        <a:xfrm>
          <a:off x="15516225" y="10250611"/>
          <a:ext cx="877630" cy="116647"/>
        </a:xfrm>
        <a:prstGeom prst="rect">
          <a:avLst/>
        </a:prstGeom>
      </xdr:spPr>
    </xdr:pic>
    <xdr:clientData/>
  </xdr:twoCellAnchor>
  <xdr:twoCellAnchor editAs="oneCell">
    <xdr:from>
      <xdr:col>11</xdr:col>
      <xdr:colOff>421305</xdr:colOff>
      <xdr:row>7</xdr:row>
      <xdr:rowOff>2382815</xdr:rowOff>
    </xdr:from>
    <xdr:to>
      <xdr:col>11</xdr:col>
      <xdr:colOff>1043609</xdr:colOff>
      <xdr:row>8</xdr:row>
      <xdr:rowOff>408597</xdr:rowOff>
    </xdr:to>
    <xdr:pic>
      <xdr:nvPicPr>
        <xdr:cNvPr id="8" name="รูปภาพ 7">
          <a:extLst>
            <a:ext uri="{FF2B5EF4-FFF2-40B4-BE49-F238E27FC236}">
              <a16:creationId xmlns:a16="http://schemas.microsoft.com/office/drawing/2014/main" id="{9BF51651-BA46-4B04-9C5E-0667BE50568C}"/>
            </a:ext>
          </a:extLst>
        </xdr:cNvPr>
        <xdr:cNvPicPr>
          <a:picLocks noChangeAspect="1"/>
        </xdr:cNvPicPr>
      </xdr:nvPicPr>
      <xdr:blipFill>
        <a:blip xmlns:r="http://schemas.openxmlformats.org/officeDocument/2006/relationships" r:embed="rId7"/>
        <a:stretch>
          <a:fillRect/>
        </a:stretch>
      </xdr:blipFill>
      <xdr:spPr>
        <a:xfrm>
          <a:off x="13193088" y="6109989"/>
          <a:ext cx="622304" cy="411173"/>
        </a:xfrm>
        <a:prstGeom prst="rect">
          <a:avLst/>
        </a:prstGeom>
      </xdr:spPr>
    </xdr:pic>
    <xdr:clientData/>
  </xdr:twoCellAnchor>
  <xdr:twoCellAnchor editAs="oneCell">
    <xdr:from>
      <xdr:col>11</xdr:col>
      <xdr:colOff>511285</xdr:colOff>
      <xdr:row>8</xdr:row>
      <xdr:rowOff>470095</xdr:rowOff>
    </xdr:from>
    <xdr:to>
      <xdr:col>11</xdr:col>
      <xdr:colOff>944216</xdr:colOff>
      <xdr:row>8</xdr:row>
      <xdr:rowOff>848568</xdr:rowOff>
    </xdr:to>
    <xdr:pic>
      <xdr:nvPicPr>
        <xdr:cNvPr id="9" name="รูปภาพ 9">
          <a:extLst>
            <a:ext uri="{FF2B5EF4-FFF2-40B4-BE49-F238E27FC236}">
              <a16:creationId xmlns:a16="http://schemas.microsoft.com/office/drawing/2014/main" id="{69399F78-3A7D-4585-975D-3528C8DE38D7}"/>
            </a:ext>
          </a:extLst>
        </xdr:cNvPr>
        <xdr:cNvPicPr>
          <a:picLocks noChangeAspect="1"/>
        </xdr:cNvPicPr>
      </xdr:nvPicPr>
      <xdr:blipFill>
        <a:blip xmlns:r="http://schemas.openxmlformats.org/officeDocument/2006/relationships" r:embed="rId8"/>
        <a:stretch>
          <a:fillRect/>
        </a:stretch>
      </xdr:blipFill>
      <xdr:spPr>
        <a:xfrm>
          <a:off x="13283068" y="6582660"/>
          <a:ext cx="432931" cy="378473"/>
        </a:xfrm>
        <a:prstGeom prst="rect">
          <a:avLst/>
        </a:prstGeom>
      </xdr:spPr>
    </xdr:pic>
    <xdr:clientData/>
  </xdr:twoCellAnchor>
  <xdr:twoCellAnchor editAs="oneCell">
    <xdr:from>
      <xdr:col>11</xdr:col>
      <xdr:colOff>164597</xdr:colOff>
      <xdr:row>42</xdr:row>
      <xdr:rowOff>137880</xdr:rowOff>
    </xdr:from>
    <xdr:to>
      <xdr:col>11</xdr:col>
      <xdr:colOff>1379521</xdr:colOff>
      <xdr:row>42</xdr:row>
      <xdr:rowOff>1044628</xdr:rowOff>
    </xdr:to>
    <xdr:pic>
      <xdr:nvPicPr>
        <xdr:cNvPr id="10" name="รูปภาพ 10">
          <a:extLst>
            <a:ext uri="{FF2B5EF4-FFF2-40B4-BE49-F238E27FC236}">
              <a16:creationId xmlns:a16="http://schemas.microsoft.com/office/drawing/2014/main" id="{76E8E4B5-76F0-4A5D-A437-4FCAF5294075}"/>
            </a:ext>
          </a:extLst>
        </xdr:cNvPr>
        <xdr:cNvPicPr>
          <a:picLocks noChangeAspect="1"/>
        </xdr:cNvPicPr>
      </xdr:nvPicPr>
      <xdr:blipFill>
        <a:blip xmlns:r="http://schemas.openxmlformats.org/officeDocument/2006/relationships" r:embed="rId9"/>
        <a:stretch>
          <a:fillRect/>
        </a:stretch>
      </xdr:blipFill>
      <xdr:spPr>
        <a:xfrm>
          <a:off x="13190452" y="32907222"/>
          <a:ext cx="1214924" cy="906748"/>
        </a:xfrm>
        <a:prstGeom prst="rect">
          <a:avLst/>
        </a:prstGeom>
      </xdr:spPr>
    </xdr:pic>
    <xdr:clientData/>
  </xdr:twoCellAnchor>
  <xdr:twoCellAnchor editAs="oneCell">
    <xdr:from>
      <xdr:col>11</xdr:col>
      <xdr:colOff>19051</xdr:colOff>
      <xdr:row>44</xdr:row>
      <xdr:rowOff>152401</xdr:rowOff>
    </xdr:from>
    <xdr:to>
      <xdr:col>11</xdr:col>
      <xdr:colOff>1257300</xdr:colOff>
      <xdr:row>45</xdr:row>
      <xdr:rowOff>139606</xdr:rowOff>
    </xdr:to>
    <xdr:pic>
      <xdr:nvPicPr>
        <xdr:cNvPr id="11" name="รูปภาพ 11">
          <a:extLst>
            <a:ext uri="{FF2B5EF4-FFF2-40B4-BE49-F238E27FC236}">
              <a16:creationId xmlns:a16="http://schemas.microsoft.com/office/drawing/2014/main" id="{E8864C9A-4B6B-45B5-A5C3-9B3F4E4EC90A}"/>
            </a:ext>
          </a:extLst>
        </xdr:cNvPr>
        <xdr:cNvPicPr>
          <a:picLocks noChangeAspect="1"/>
        </xdr:cNvPicPr>
      </xdr:nvPicPr>
      <xdr:blipFill>
        <a:blip xmlns:r="http://schemas.openxmlformats.org/officeDocument/2006/relationships" r:embed="rId10"/>
        <a:stretch>
          <a:fillRect/>
        </a:stretch>
      </xdr:blipFill>
      <xdr:spPr>
        <a:xfrm>
          <a:off x="15125701" y="13538201"/>
          <a:ext cx="1238249" cy="8852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320543</xdr:colOff>
      <xdr:row>14</xdr:row>
      <xdr:rowOff>173082</xdr:rowOff>
    </xdr:from>
    <xdr:to>
      <xdr:col>11</xdr:col>
      <xdr:colOff>2570238</xdr:colOff>
      <xdr:row>14</xdr:row>
      <xdr:rowOff>1369287</xdr:rowOff>
    </xdr:to>
    <xdr:pic>
      <xdr:nvPicPr>
        <xdr:cNvPr id="2" name="รูปภาพ 2">
          <a:extLst>
            <a:ext uri="{FF2B5EF4-FFF2-40B4-BE49-F238E27FC236}">
              <a16:creationId xmlns:a16="http://schemas.microsoft.com/office/drawing/2014/main" id="{65053CAA-C226-4FE1-A239-8115D5ED87E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061733" y="38293241"/>
          <a:ext cx="2249695" cy="1196205"/>
        </a:xfrm>
        <a:prstGeom prst="rect">
          <a:avLst/>
        </a:prstGeom>
      </xdr:spPr>
    </xdr:pic>
    <xdr:clientData/>
  </xdr:twoCellAnchor>
  <xdr:twoCellAnchor editAs="oneCell">
    <xdr:from>
      <xdr:col>11</xdr:col>
      <xdr:colOff>17319</xdr:colOff>
      <xdr:row>21</xdr:row>
      <xdr:rowOff>34636</xdr:rowOff>
    </xdr:from>
    <xdr:to>
      <xdr:col>11</xdr:col>
      <xdr:colOff>2958829</xdr:colOff>
      <xdr:row>21</xdr:row>
      <xdr:rowOff>1593119</xdr:rowOff>
    </xdr:to>
    <xdr:pic>
      <xdr:nvPicPr>
        <xdr:cNvPr id="3" name="รูปภาพ 4">
          <a:extLst>
            <a:ext uri="{FF2B5EF4-FFF2-40B4-BE49-F238E27FC236}">
              <a16:creationId xmlns:a16="http://schemas.microsoft.com/office/drawing/2014/main" id="{34A10DF1-EF58-4998-93A8-B352DF3F955C}"/>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6172"/>
        <a:stretch/>
      </xdr:blipFill>
      <xdr:spPr>
        <a:xfrm>
          <a:off x="23131319" y="7940386"/>
          <a:ext cx="2941781" cy="1553443"/>
        </a:xfrm>
        <a:prstGeom prst="rect">
          <a:avLst/>
        </a:prstGeom>
      </xdr:spPr>
    </xdr:pic>
    <xdr:clientData/>
  </xdr:twoCellAnchor>
  <xdr:twoCellAnchor editAs="oneCell">
    <xdr:from>
      <xdr:col>11</xdr:col>
      <xdr:colOff>34636</xdr:colOff>
      <xdr:row>12</xdr:row>
      <xdr:rowOff>17319</xdr:rowOff>
    </xdr:from>
    <xdr:to>
      <xdr:col>11</xdr:col>
      <xdr:colOff>2926773</xdr:colOff>
      <xdr:row>12</xdr:row>
      <xdr:rowOff>1627176</xdr:rowOff>
    </xdr:to>
    <xdr:pic>
      <xdr:nvPicPr>
        <xdr:cNvPr id="4" name="รูปภาพ 6">
          <a:extLst>
            <a:ext uri="{FF2B5EF4-FFF2-40B4-BE49-F238E27FC236}">
              <a16:creationId xmlns:a16="http://schemas.microsoft.com/office/drawing/2014/main" id="{B43FF283-E85A-4AC5-991C-378AA29E428F}"/>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7131" b="3744"/>
        <a:stretch/>
      </xdr:blipFill>
      <xdr:spPr>
        <a:xfrm>
          <a:off x="23148636" y="4043219"/>
          <a:ext cx="2892137" cy="1611167"/>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hyperlink" Target="https://drive.google.com/drive/folders/1VBb3KbJDBKDeq0dtucgQzAG5R_ExV3Ph?usp=sharing"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3" Type="http://schemas.openxmlformats.org/officeDocument/2006/relationships/hyperlink" Target="https://drive.google.com/drive/folders/1vwuHnHp8g2Lc3ogcDGqk1IvW0AxbYowZ?usp=drive_link" TargetMode="External"/><Relationship Id="rId2" Type="http://schemas.openxmlformats.org/officeDocument/2006/relationships/hyperlink" Target="https://drive.google.com/drive/folders/1BAPYNthkyXjTGZlEx-wb_GmXjauqtbQI?usp=drive_link" TargetMode="External"/><Relationship Id="rId1" Type="http://schemas.openxmlformats.org/officeDocument/2006/relationships/hyperlink" Target="https://drive.google.com/drive/folders/1zywdxp-WTPVeSH7ezkvSaH6FEJ8scWup?usp=drive_link" TargetMode="External"/><Relationship Id="rId5" Type="http://schemas.openxmlformats.org/officeDocument/2006/relationships/printerSettings" Target="../printerSettings/printerSettings7.bin"/><Relationship Id="rId4" Type="http://schemas.openxmlformats.org/officeDocument/2006/relationships/hyperlink" Target="https://drive.google.com/drive/folders/1mNDe1t1he8aToEneJozN2mu9mCR_y1jm?usp=drive_link"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9.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EDF10C-6B2A-40CC-93F2-0B454045528B}">
  <sheetPr codeName="Sheet1">
    <tabColor theme="9" tint="0.79998168889431442"/>
  </sheetPr>
  <dimension ref="A1:H37"/>
  <sheetViews>
    <sheetView topLeftCell="A4" workbookViewId="0">
      <selection activeCell="C25" sqref="C25"/>
    </sheetView>
  </sheetViews>
  <sheetFormatPr defaultColWidth="8.88671875" defaultRowHeight="23.4"/>
  <cols>
    <col min="1" max="1" width="12.33203125" style="735" customWidth="1"/>
    <col min="2" max="2" width="46.33203125" style="736" customWidth="1"/>
    <col min="3" max="3" width="42" style="736" customWidth="1"/>
    <col min="4" max="4" width="23.6640625" style="737" customWidth="1"/>
    <col min="5" max="5" width="24.33203125" style="738" customWidth="1"/>
    <col min="6" max="6" width="23.109375" style="735" customWidth="1"/>
    <col min="7" max="7" width="8.88671875" style="964"/>
    <col min="8" max="16384" width="8.88671875" style="722"/>
  </cols>
  <sheetData>
    <row r="1" spans="1:8">
      <c r="A1" s="720" t="s">
        <v>0</v>
      </c>
      <c r="B1" s="721" t="s">
        <v>1</v>
      </c>
      <c r="C1" s="721" t="s">
        <v>2</v>
      </c>
      <c r="D1" s="720" t="s">
        <v>3</v>
      </c>
      <c r="E1" s="720" t="s">
        <v>4</v>
      </c>
      <c r="F1" s="720" t="s">
        <v>5</v>
      </c>
      <c r="G1" s="970" t="s">
        <v>6</v>
      </c>
    </row>
    <row r="2" spans="1:8">
      <c r="A2" s="723">
        <v>1</v>
      </c>
      <c r="B2" s="724" t="s">
        <v>7</v>
      </c>
      <c r="C2" s="725" t="s">
        <v>8</v>
      </c>
      <c r="D2" s="726" t="s">
        <v>9</v>
      </c>
      <c r="E2" s="727" t="s">
        <v>10</v>
      </c>
      <c r="F2" s="965"/>
      <c r="G2" s="971" t="s">
        <v>11</v>
      </c>
      <c r="H2" s="969"/>
    </row>
    <row r="3" spans="1:8">
      <c r="A3" s="723">
        <v>2</v>
      </c>
      <c r="B3" s="728" t="s">
        <v>12</v>
      </c>
      <c r="C3" s="729" t="s">
        <v>13</v>
      </c>
      <c r="D3" s="734" t="s">
        <v>14</v>
      </c>
      <c r="E3" s="723" t="s">
        <v>15</v>
      </c>
      <c r="F3" s="966" t="s">
        <v>16</v>
      </c>
      <c r="G3" s="971" t="s">
        <v>17</v>
      </c>
      <c r="H3" s="969"/>
    </row>
    <row r="4" spans="1:8" ht="46.8">
      <c r="A4" s="723">
        <v>3</v>
      </c>
      <c r="B4" s="728" t="s">
        <v>18</v>
      </c>
      <c r="C4" s="729" t="s">
        <v>19</v>
      </c>
      <c r="D4" s="730" t="s">
        <v>15</v>
      </c>
      <c r="E4" s="727" t="s">
        <v>15</v>
      </c>
      <c r="F4" s="966" t="s">
        <v>20</v>
      </c>
      <c r="G4" s="971" t="s">
        <v>21</v>
      </c>
      <c r="H4" s="969"/>
    </row>
    <row r="5" spans="1:8">
      <c r="A5" s="723">
        <v>4</v>
      </c>
      <c r="B5" s="728" t="s">
        <v>22</v>
      </c>
      <c r="C5" s="729" t="s">
        <v>23</v>
      </c>
      <c r="D5" s="730" t="s">
        <v>15</v>
      </c>
      <c r="E5" s="730" t="s">
        <v>15</v>
      </c>
      <c r="F5" s="966" t="s">
        <v>24</v>
      </c>
      <c r="G5" s="971" t="s">
        <v>25</v>
      </c>
      <c r="H5" s="969"/>
    </row>
    <row r="6" spans="1:8">
      <c r="A6" s="723">
        <v>5</v>
      </c>
      <c r="B6" s="728" t="s">
        <v>26</v>
      </c>
      <c r="C6" s="729" t="s">
        <v>27</v>
      </c>
      <c r="D6" s="730" t="s">
        <v>15</v>
      </c>
      <c r="E6" s="734" t="s">
        <v>14</v>
      </c>
      <c r="F6" s="966" t="s">
        <v>28</v>
      </c>
      <c r="G6" s="971" t="s">
        <v>21</v>
      </c>
      <c r="H6" s="969"/>
    </row>
    <row r="7" spans="1:8" ht="46.8">
      <c r="A7" s="723">
        <v>6</v>
      </c>
      <c r="B7" s="731" t="s">
        <v>29</v>
      </c>
      <c r="C7" s="729" t="s">
        <v>30</v>
      </c>
      <c r="D7" s="730" t="s">
        <v>15</v>
      </c>
      <c r="E7" s="723" t="s">
        <v>15</v>
      </c>
      <c r="F7" s="966" t="s">
        <v>31</v>
      </c>
      <c r="G7" s="971" t="s">
        <v>32</v>
      </c>
      <c r="H7" s="969"/>
    </row>
    <row r="8" spans="1:8">
      <c r="A8" s="723">
        <v>7</v>
      </c>
      <c r="B8" s="731" t="s">
        <v>33</v>
      </c>
      <c r="C8" s="729" t="s">
        <v>34</v>
      </c>
      <c r="D8" s="730"/>
      <c r="E8" s="723" t="s">
        <v>15</v>
      </c>
      <c r="F8" s="966" t="s">
        <v>35</v>
      </c>
      <c r="G8" s="971" t="s">
        <v>21</v>
      </c>
      <c r="H8" s="969"/>
    </row>
    <row r="9" spans="1:8">
      <c r="A9" s="723">
        <v>8</v>
      </c>
      <c r="B9" s="731" t="s">
        <v>36</v>
      </c>
      <c r="C9" s="729" t="s">
        <v>37</v>
      </c>
      <c r="D9" s="730" t="s">
        <v>10</v>
      </c>
      <c r="E9" s="727" t="s">
        <v>10</v>
      </c>
      <c r="F9" s="967" t="s">
        <v>38</v>
      </c>
      <c r="G9" s="971" t="s">
        <v>17</v>
      </c>
      <c r="H9" s="969"/>
    </row>
    <row r="10" spans="1:8" ht="46.8">
      <c r="A10" s="723">
        <v>9</v>
      </c>
      <c r="B10" s="731" t="s">
        <v>39</v>
      </c>
      <c r="C10" s="732" t="s">
        <v>40</v>
      </c>
      <c r="D10" s="733"/>
      <c r="E10" s="730"/>
      <c r="F10" s="968"/>
      <c r="G10" s="971" t="s">
        <v>41</v>
      </c>
      <c r="H10" s="969"/>
    </row>
    <row r="11" spans="1:8" ht="70.2">
      <c r="A11" s="723">
        <v>10</v>
      </c>
      <c r="B11" s="731" t="s">
        <v>42</v>
      </c>
      <c r="C11" s="732" t="s">
        <v>43</v>
      </c>
      <c r="D11" s="733"/>
      <c r="E11" s="733" t="s">
        <v>44</v>
      </c>
      <c r="F11" s="966" t="s">
        <v>45</v>
      </c>
      <c r="G11" s="971" t="s">
        <v>25</v>
      </c>
      <c r="H11" s="969"/>
    </row>
    <row r="12" spans="1:8">
      <c r="A12" s="723">
        <v>11</v>
      </c>
      <c r="B12" s="731" t="s">
        <v>46</v>
      </c>
      <c r="C12" s="732" t="s">
        <v>47</v>
      </c>
      <c r="D12" s="733" t="s">
        <v>15</v>
      </c>
      <c r="E12" s="723" t="s">
        <v>15</v>
      </c>
      <c r="F12" s="966" t="s">
        <v>48</v>
      </c>
      <c r="G12" s="971" t="s">
        <v>17</v>
      </c>
      <c r="H12" s="969"/>
    </row>
    <row r="13" spans="1:8" ht="46.8">
      <c r="A13" s="723">
        <v>12</v>
      </c>
      <c r="B13" s="731" t="s">
        <v>49</v>
      </c>
      <c r="C13" s="732" t="s">
        <v>50</v>
      </c>
      <c r="D13" s="733" t="s">
        <v>15</v>
      </c>
      <c r="E13" s="723" t="s">
        <v>15</v>
      </c>
      <c r="F13" s="966" t="s">
        <v>51</v>
      </c>
      <c r="G13" s="971" t="s">
        <v>11</v>
      </c>
      <c r="H13" s="969"/>
    </row>
    <row r="14" spans="1:8">
      <c r="A14" s="723">
        <v>13</v>
      </c>
      <c r="B14" s="731" t="s">
        <v>52</v>
      </c>
      <c r="C14" s="729" t="s">
        <v>53</v>
      </c>
      <c r="D14" s="730"/>
      <c r="E14" s="734"/>
      <c r="F14" s="968"/>
      <c r="G14" s="971" t="s">
        <v>54</v>
      </c>
      <c r="H14" s="969"/>
    </row>
    <row r="15" spans="1:8" ht="46.8">
      <c r="A15" s="723">
        <v>14</v>
      </c>
      <c r="B15" s="731" t="s">
        <v>55</v>
      </c>
      <c r="C15" s="729" t="s">
        <v>56</v>
      </c>
      <c r="D15" s="734" t="s">
        <v>14</v>
      </c>
      <c r="E15" s="734" t="s">
        <v>14</v>
      </c>
      <c r="F15" s="968"/>
      <c r="G15" s="971" t="s">
        <v>54</v>
      </c>
      <c r="H15" s="969"/>
    </row>
    <row r="16" spans="1:8">
      <c r="A16" s="723">
        <v>15</v>
      </c>
      <c r="B16" s="731" t="s">
        <v>57</v>
      </c>
      <c r="C16" s="732" t="s">
        <v>58</v>
      </c>
      <c r="D16" s="733" t="s">
        <v>15</v>
      </c>
      <c r="E16" s="723" t="s">
        <v>15</v>
      </c>
      <c r="F16" s="966" t="s">
        <v>59</v>
      </c>
      <c r="G16" s="971" t="s">
        <v>41</v>
      </c>
      <c r="H16" s="969"/>
    </row>
    <row r="17" spans="1:8" ht="46.8">
      <c r="A17" s="723">
        <v>16</v>
      </c>
      <c r="B17" s="731" t="s">
        <v>60</v>
      </c>
      <c r="C17" s="732" t="s">
        <v>61</v>
      </c>
      <c r="D17" s="733"/>
      <c r="E17" s="1599"/>
      <c r="F17" s="965"/>
      <c r="G17" s="971" t="s">
        <v>11</v>
      </c>
      <c r="H17" s="969"/>
    </row>
    <row r="18" spans="1:8" ht="46.8">
      <c r="A18" s="723">
        <v>17</v>
      </c>
      <c r="B18" s="731" t="s">
        <v>62</v>
      </c>
      <c r="C18" s="732" t="s">
        <v>63</v>
      </c>
      <c r="D18" s="733"/>
      <c r="E18" s="1600"/>
      <c r="F18" s="965"/>
      <c r="G18" s="971" t="s">
        <v>11</v>
      </c>
      <c r="H18" s="969"/>
    </row>
    <row r="19" spans="1:8" ht="46.8">
      <c r="A19" s="723">
        <v>18</v>
      </c>
      <c r="B19" s="731" t="s">
        <v>64</v>
      </c>
      <c r="C19" s="732" t="s">
        <v>65</v>
      </c>
      <c r="D19" s="733"/>
      <c r="E19" s="1600"/>
      <c r="F19" s="965"/>
      <c r="G19" s="971" t="s">
        <v>66</v>
      </c>
      <c r="H19" s="969"/>
    </row>
    <row r="20" spans="1:8">
      <c r="A20" s="723">
        <v>19</v>
      </c>
      <c r="B20" s="731" t="s">
        <v>67</v>
      </c>
      <c r="C20" s="732" t="s">
        <v>68</v>
      </c>
      <c r="D20" s="733" t="s">
        <v>15</v>
      </c>
      <c r="E20" s="1600"/>
      <c r="F20" s="966" t="s">
        <v>48</v>
      </c>
      <c r="G20" s="971" t="s">
        <v>66</v>
      </c>
      <c r="H20" s="969"/>
    </row>
    <row r="21" spans="1:8">
      <c r="A21" s="723">
        <v>20</v>
      </c>
      <c r="B21" s="731" t="s">
        <v>69</v>
      </c>
      <c r="C21" s="732" t="s">
        <v>70</v>
      </c>
      <c r="D21" s="733" t="s">
        <v>15</v>
      </c>
      <c r="E21" s="1600"/>
      <c r="F21" s="966" t="s">
        <v>71</v>
      </c>
      <c r="G21" s="971" t="s">
        <v>32</v>
      </c>
      <c r="H21" s="969"/>
    </row>
    <row r="22" spans="1:8" ht="46.8">
      <c r="A22" s="723">
        <v>21</v>
      </c>
      <c r="B22" s="731" t="s">
        <v>72</v>
      </c>
      <c r="C22" s="732" t="s">
        <v>73</v>
      </c>
      <c r="D22" s="733" t="s">
        <v>15</v>
      </c>
      <c r="E22" s="1600"/>
      <c r="F22" s="966" t="s">
        <v>74</v>
      </c>
      <c r="G22" s="971" t="s">
        <v>54</v>
      </c>
      <c r="H22" s="969"/>
    </row>
    <row r="23" spans="1:8">
      <c r="A23" s="723">
        <v>22</v>
      </c>
      <c r="B23" s="731" t="s">
        <v>75</v>
      </c>
      <c r="C23" s="732" t="s">
        <v>76</v>
      </c>
      <c r="D23" s="733" t="s">
        <v>15</v>
      </c>
      <c r="E23" s="1600"/>
      <c r="F23" s="966" t="s">
        <v>77</v>
      </c>
      <c r="G23" s="971" t="s">
        <v>25</v>
      </c>
      <c r="H23" s="969"/>
    </row>
    <row r="24" spans="1:8">
      <c r="A24" s="723">
        <v>23</v>
      </c>
      <c r="B24" s="731" t="s">
        <v>78</v>
      </c>
      <c r="C24" s="732" t="s">
        <v>79</v>
      </c>
      <c r="D24" s="733" t="s">
        <v>15</v>
      </c>
      <c r="E24" s="1600"/>
      <c r="F24" s="966" t="s">
        <v>80</v>
      </c>
      <c r="G24" s="971" t="s">
        <v>81</v>
      </c>
      <c r="H24" s="969"/>
    </row>
    <row r="25" spans="1:8">
      <c r="A25" s="723">
        <v>24</v>
      </c>
      <c r="B25" s="731" t="s">
        <v>82</v>
      </c>
      <c r="C25" s="732" t="s">
        <v>83</v>
      </c>
      <c r="D25" s="733" t="s">
        <v>15</v>
      </c>
      <c r="E25" s="1600"/>
      <c r="F25" s="966" t="s">
        <v>59</v>
      </c>
      <c r="G25" s="971" t="s">
        <v>17</v>
      </c>
      <c r="H25" s="969"/>
    </row>
    <row r="26" spans="1:8">
      <c r="A26" s="723">
        <v>25</v>
      </c>
      <c r="B26" s="731" t="s">
        <v>84</v>
      </c>
      <c r="C26" s="732" t="s">
        <v>85</v>
      </c>
      <c r="D26" s="733"/>
      <c r="E26" s="1600"/>
      <c r="F26" s="965"/>
      <c r="G26" s="971" t="s">
        <v>17</v>
      </c>
      <c r="H26" s="969"/>
    </row>
    <row r="27" spans="1:8">
      <c r="A27" s="723">
        <v>26</v>
      </c>
      <c r="B27" s="731" t="s">
        <v>86</v>
      </c>
      <c r="C27" s="732" t="s">
        <v>87</v>
      </c>
      <c r="D27" s="733" t="s">
        <v>15</v>
      </c>
      <c r="E27" s="1600"/>
      <c r="F27" s="966" t="s">
        <v>88</v>
      </c>
      <c r="G27" s="971" t="s">
        <v>54</v>
      </c>
      <c r="H27" s="969"/>
    </row>
    <row r="28" spans="1:8">
      <c r="A28" s="723">
        <v>27</v>
      </c>
      <c r="B28" s="731" t="s">
        <v>89</v>
      </c>
      <c r="C28" s="732" t="s">
        <v>90</v>
      </c>
      <c r="D28" s="733" t="s">
        <v>15</v>
      </c>
      <c r="E28" s="1600"/>
      <c r="F28" s="966" t="s">
        <v>91</v>
      </c>
      <c r="G28" s="971" t="s">
        <v>54</v>
      </c>
      <c r="H28" s="969"/>
    </row>
    <row r="29" spans="1:8">
      <c r="A29" s="723">
        <v>28</v>
      </c>
      <c r="B29" s="731" t="s">
        <v>92</v>
      </c>
      <c r="C29" s="732" t="s">
        <v>93</v>
      </c>
      <c r="D29" s="733" t="s">
        <v>15</v>
      </c>
      <c r="E29" s="1600"/>
      <c r="F29" s="966" t="s">
        <v>20</v>
      </c>
      <c r="G29" s="971" t="s">
        <v>81</v>
      </c>
      <c r="H29" s="969"/>
    </row>
    <row r="30" spans="1:8">
      <c r="A30" s="723">
        <v>29</v>
      </c>
      <c r="B30" s="731" t="s">
        <v>94</v>
      </c>
      <c r="C30" s="732" t="s">
        <v>95</v>
      </c>
      <c r="D30" s="733" t="s">
        <v>15</v>
      </c>
      <c r="E30" s="1600"/>
      <c r="F30" s="966" t="s">
        <v>48</v>
      </c>
      <c r="G30" s="971" t="s">
        <v>66</v>
      </c>
      <c r="H30" s="969"/>
    </row>
    <row r="31" spans="1:8">
      <c r="A31" s="723">
        <v>30</v>
      </c>
      <c r="B31" s="731" t="s">
        <v>96</v>
      </c>
      <c r="C31" s="732" t="s">
        <v>97</v>
      </c>
      <c r="D31" s="733"/>
      <c r="E31" s="1601"/>
      <c r="F31" s="965"/>
      <c r="G31" s="971" t="s">
        <v>66</v>
      </c>
      <c r="H31" s="969"/>
    </row>
    <row r="32" spans="1:8">
      <c r="B32" s="736" t="s">
        <v>98</v>
      </c>
    </row>
    <row r="33" spans="2:2">
      <c r="B33" s="736" t="s">
        <v>99</v>
      </c>
    </row>
    <row r="34" spans="2:2">
      <c r="B34" s="736" t="s">
        <v>100</v>
      </c>
    </row>
    <row r="35" spans="2:2">
      <c r="B35" s="736" t="s">
        <v>101</v>
      </c>
    </row>
    <row r="36" spans="2:2">
      <c r="B36" s="736" t="s">
        <v>102</v>
      </c>
    </row>
    <row r="37" spans="2:2">
      <c r="B37" s="736" t="s">
        <v>103</v>
      </c>
    </row>
  </sheetData>
  <mergeCells count="1">
    <mergeCell ref="E17:E31"/>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A05013-B281-455A-AE8F-C6EA09B70296}">
  <sheetPr codeName="Sheet9">
    <tabColor theme="9"/>
  </sheetPr>
  <dimension ref="A1:AI71"/>
  <sheetViews>
    <sheetView topLeftCell="A6" zoomScale="40" zoomScaleNormal="40" workbookViewId="0">
      <selection activeCell="D31" sqref="D31:D48"/>
    </sheetView>
  </sheetViews>
  <sheetFormatPr defaultColWidth="9" defaultRowHeight="17.399999999999999"/>
  <cols>
    <col min="1" max="1" width="15" style="136" customWidth="1"/>
    <col min="2" max="2" width="19.77734375" style="136" bestFit="1" customWidth="1"/>
    <col min="3" max="3" width="13.6640625" style="136" customWidth="1"/>
    <col min="4" max="4" width="28" style="136" customWidth="1"/>
    <col min="5" max="5" width="58.33203125" style="136" customWidth="1"/>
    <col min="6" max="6" width="60.109375" style="136" customWidth="1"/>
    <col min="7" max="7" width="49.77734375" style="136" customWidth="1"/>
    <col min="8" max="8" width="13.88671875" style="136" customWidth="1"/>
    <col min="9" max="9" width="16.109375" style="136" customWidth="1"/>
    <col min="10" max="11" width="9.109375" style="136" customWidth="1"/>
    <col min="12" max="12" width="9" style="136" customWidth="1"/>
    <col min="13" max="13" width="91.21875" style="136" customWidth="1"/>
    <col min="14" max="14" width="134.33203125" style="136" customWidth="1"/>
    <col min="15" max="15" width="26.33203125" style="136" customWidth="1"/>
    <col min="16" max="16" width="36.109375" style="136" customWidth="1"/>
    <col min="17" max="17" width="45.6640625" style="136" customWidth="1"/>
    <col min="18" max="18" width="28.109375" style="136" customWidth="1"/>
    <col min="19" max="19" width="13.6640625" style="1515" customWidth="1"/>
    <col min="20" max="21" width="9" style="136"/>
    <col min="22" max="22" width="11" style="136" bestFit="1" customWidth="1"/>
    <col min="23" max="23" width="9" style="136"/>
    <col min="24" max="24" width="11" style="136" bestFit="1" customWidth="1"/>
    <col min="25" max="26" width="9" style="136"/>
    <col min="27" max="27" width="11" style="136" bestFit="1" customWidth="1"/>
    <col min="28" max="28" width="12.6640625" style="136" bestFit="1" customWidth="1"/>
    <col min="29" max="29" width="10.88671875" style="136" customWidth="1"/>
    <col min="30" max="16384" width="9" style="136"/>
  </cols>
  <sheetData>
    <row r="1" spans="1:35">
      <c r="A1" s="226" t="s">
        <v>104</v>
      </c>
      <c r="B1" s="70" t="s">
        <v>1023</v>
      </c>
    </row>
    <row r="2" spans="1:35">
      <c r="A2" s="226" t="s">
        <v>106</v>
      </c>
      <c r="B2" s="70" t="s">
        <v>1024</v>
      </c>
    </row>
    <row r="3" spans="1:35" ht="18" thickBot="1">
      <c r="A3" s="226" t="s">
        <v>108</v>
      </c>
      <c r="B3" s="147" t="s">
        <v>458</v>
      </c>
    </row>
    <row r="4" spans="1:35" ht="87.6" thickBot="1">
      <c r="A4" s="1743" t="s">
        <v>1</v>
      </c>
      <c r="B4" s="1739" t="s">
        <v>110</v>
      </c>
      <c r="C4" s="1739" t="s">
        <v>111</v>
      </c>
      <c r="D4" s="1739" t="s">
        <v>112</v>
      </c>
      <c r="E4" s="1750" t="s">
        <v>113</v>
      </c>
      <c r="F4" s="1750" t="s">
        <v>114</v>
      </c>
      <c r="G4" s="1739" t="s">
        <v>115</v>
      </c>
      <c r="H4" s="1739" t="s">
        <v>116</v>
      </c>
      <c r="I4" s="1739" t="s">
        <v>117</v>
      </c>
      <c r="J4" s="1739" t="s">
        <v>368</v>
      </c>
      <c r="K4" s="972" t="s">
        <v>368</v>
      </c>
      <c r="L4" s="972" t="s">
        <v>1298</v>
      </c>
      <c r="M4" s="1750" t="s">
        <v>121</v>
      </c>
      <c r="N4" s="1750" t="s">
        <v>109</v>
      </c>
      <c r="O4" s="1739" t="s">
        <v>122</v>
      </c>
      <c r="P4" s="1739" t="s">
        <v>123</v>
      </c>
      <c r="Q4" s="1739" t="s">
        <v>124</v>
      </c>
      <c r="R4" s="1729" t="s">
        <v>125</v>
      </c>
      <c r="S4" s="1742" t="s">
        <v>370</v>
      </c>
      <c r="U4" s="76" t="s">
        <v>371</v>
      </c>
      <c r="V4" s="77"/>
      <c r="W4" s="77"/>
      <c r="X4" s="77"/>
      <c r="Y4" s="77"/>
      <c r="Z4" s="77"/>
      <c r="AA4" s="77"/>
      <c r="AB4" s="88"/>
      <c r="AC4" s="77"/>
      <c r="AD4" s="89"/>
      <c r="AE4" s="169" t="s">
        <v>372</v>
      </c>
      <c r="AF4" s="169" t="s">
        <v>373</v>
      </c>
      <c r="AG4" s="169" t="s">
        <v>140</v>
      </c>
      <c r="AH4" s="169" t="s">
        <v>132</v>
      </c>
      <c r="AI4" s="169" t="s">
        <v>150</v>
      </c>
    </row>
    <row r="5" spans="1:35" ht="213.6" hidden="1" customHeight="1">
      <c r="A5" s="1744"/>
      <c r="B5" s="1738"/>
      <c r="C5" s="1738"/>
      <c r="D5" s="1738"/>
      <c r="E5" s="1751"/>
      <c r="F5" s="1751"/>
      <c r="G5" s="1738"/>
      <c r="H5" s="1738"/>
      <c r="I5" s="1738"/>
      <c r="J5" s="1738"/>
      <c r="K5" s="973" t="s">
        <v>1299</v>
      </c>
      <c r="L5" s="973" t="s">
        <v>1300</v>
      </c>
      <c r="M5" s="1751"/>
      <c r="N5" s="1751"/>
      <c r="O5" s="1738"/>
      <c r="P5" s="1738"/>
      <c r="Q5" s="1738"/>
      <c r="R5" s="1730"/>
      <c r="S5" s="1742"/>
      <c r="U5" s="79" t="s">
        <v>375</v>
      </c>
      <c r="V5" s="79" t="s">
        <v>1027</v>
      </c>
      <c r="W5" s="79" t="s">
        <v>783</v>
      </c>
      <c r="X5" s="79" t="s">
        <v>784</v>
      </c>
      <c r="Y5" s="79" t="s">
        <v>379</v>
      </c>
      <c r="Z5" s="79" t="s">
        <v>380</v>
      </c>
      <c r="AA5" s="79" t="s">
        <v>1301</v>
      </c>
      <c r="AB5" s="79" t="s">
        <v>1302</v>
      </c>
      <c r="AC5" s="80" t="s">
        <v>383</v>
      </c>
      <c r="AD5" s="89"/>
      <c r="AE5" s="82"/>
      <c r="AF5" s="82"/>
      <c r="AG5" s="82"/>
      <c r="AH5" s="82"/>
      <c r="AI5" s="82"/>
    </row>
    <row r="6" spans="1:35" ht="52.2">
      <c r="A6" s="924" t="s">
        <v>70</v>
      </c>
      <c r="B6" s="926" t="s">
        <v>127</v>
      </c>
      <c r="C6" s="927"/>
      <c r="D6" s="927"/>
      <c r="E6" s="927"/>
      <c r="F6" s="928"/>
      <c r="G6" s="961"/>
      <c r="H6" s="929"/>
      <c r="I6" s="929"/>
      <c r="J6" s="929"/>
      <c r="K6" s="929"/>
      <c r="L6" s="929"/>
      <c r="M6" s="929"/>
      <c r="N6" s="929"/>
      <c r="O6" s="929"/>
      <c r="P6" s="929"/>
      <c r="Q6" s="929"/>
      <c r="R6" s="1190"/>
      <c r="S6" s="283"/>
      <c r="U6" s="83" t="s">
        <v>384</v>
      </c>
      <c r="V6" s="84">
        <f>(K10+K17)/2</f>
        <v>0.7</v>
      </c>
      <c r="W6" s="84"/>
      <c r="X6" s="84">
        <f>(K26+K31+K37)/3</f>
        <v>0.6333333333333333</v>
      </c>
      <c r="Y6" s="84"/>
      <c r="Z6" s="84"/>
      <c r="AA6" s="84">
        <f>(K54)</f>
        <v>0.6</v>
      </c>
      <c r="AB6" s="84">
        <f>K49</f>
        <v>1</v>
      </c>
      <c r="AC6" s="85">
        <f>AVERAGE(V6:AB6)</f>
        <v>0.73333333333333328</v>
      </c>
      <c r="AD6" s="89"/>
      <c r="AE6" s="89"/>
      <c r="AF6" s="89"/>
      <c r="AG6" s="89"/>
      <c r="AH6" s="89"/>
      <c r="AI6" s="89"/>
    </row>
    <row r="7" spans="1:35" ht="52.2">
      <c r="A7" s="924" t="s">
        <v>70</v>
      </c>
      <c r="B7" s="926" t="s">
        <v>128</v>
      </c>
      <c r="C7" s="930"/>
      <c r="D7" s="930"/>
      <c r="E7" s="930"/>
      <c r="F7" s="931"/>
      <c r="G7" s="961"/>
      <c r="H7" s="929"/>
      <c r="I7" s="929"/>
      <c r="J7" s="929"/>
      <c r="K7" s="929"/>
      <c r="L7" s="929"/>
      <c r="M7" s="929"/>
      <c r="N7" s="929"/>
      <c r="O7" s="929"/>
      <c r="P7" s="929"/>
      <c r="Q7" s="929"/>
      <c r="R7" s="1190"/>
      <c r="S7" s="283"/>
    </row>
    <row r="8" spans="1:35" ht="34.799999999999997">
      <c r="A8" s="1743" t="s">
        <v>70</v>
      </c>
      <c r="B8" s="932" t="s">
        <v>1303</v>
      </c>
      <c r="C8" s="1745"/>
      <c r="D8" s="1745" t="s">
        <v>1304</v>
      </c>
      <c r="E8" s="1745"/>
      <c r="F8" s="1748"/>
      <c r="G8" s="1731" t="s">
        <v>1305</v>
      </c>
      <c r="H8" s="1732">
        <v>500000</v>
      </c>
      <c r="I8" s="1733" t="s">
        <v>132</v>
      </c>
      <c r="J8" s="1735">
        <v>0.2</v>
      </c>
      <c r="K8" s="1737">
        <v>0.2</v>
      </c>
      <c r="L8" s="1739" t="s">
        <v>143</v>
      </c>
      <c r="M8" s="1727" t="s">
        <v>1306</v>
      </c>
      <c r="N8" s="1727" t="s">
        <v>1307</v>
      </c>
      <c r="O8" s="1727" t="s">
        <v>139</v>
      </c>
      <c r="P8" s="1727" t="s">
        <v>1308</v>
      </c>
      <c r="Q8" s="1727" t="s">
        <v>1309</v>
      </c>
      <c r="R8" s="1729"/>
      <c r="S8" s="1752"/>
    </row>
    <row r="9" spans="1:35" ht="48" customHeight="1">
      <c r="A9" s="1744"/>
      <c r="B9" s="934" t="s">
        <v>1310</v>
      </c>
      <c r="C9" s="1746"/>
      <c r="D9" s="1747"/>
      <c r="E9" s="1747"/>
      <c r="F9" s="1749"/>
      <c r="G9" s="1711"/>
      <c r="H9" s="1690"/>
      <c r="I9" s="1734"/>
      <c r="J9" s="1736"/>
      <c r="K9" s="1738"/>
      <c r="L9" s="1738"/>
      <c r="M9" s="1728"/>
      <c r="N9" s="1728"/>
      <c r="O9" s="1728"/>
      <c r="P9" s="1728"/>
      <c r="Q9" s="1728"/>
      <c r="R9" s="1730"/>
      <c r="S9" s="1752"/>
    </row>
    <row r="10" spans="1:35" s="94" customFormat="1">
      <c r="A10" s="1703" t="s">
        <v>70</v>
      </c>
      <c r="B10" s="1716" t="s">
        <v>135</v>
      </c>
      <c r="C10" s="1703" t="s">
        <v>1311</v>
      </c>
      <c r="D10" s="1697" t="s">
        <v>1312</v>
      </c>
      <c r="E10" s="936" t="s">
        <v>1313</v>
      </c>
      <c r="F10" s="936" t="s">
        <v>1313</v>
      </c>
      <c r="G10" s="1697" t="s">
        <v>1314</v>
      </c>
      <c r="H10" s="1720">
        <v>57500000</v>
      </c>
      <c r="I10" s="1718" t="s">
        <v>140</v>
      </c>
      <c r="J10" s="1724">
        <v>0.6</v>
      </c>
      <c r="K10" s="1717">
        <v>0.8</v>
      </c>
      <c r="L10" s="1630" t="s">
        <v>143</v>
      </c>
      <c r="M10" s="1741" t="s">
        <v>1315</v>
      </c>
      <c r="N10" s="1741" t="s">
        <v>1316</v>
      </c>
      <c r="O10" s="1741" t="s">
        <v>1317</v>
      </c>
      <c r="P10" s="1630" t="s">
        <v>1318</v>
      </c>
      <c r="Q10" s="1741" t="s">
        <v>1319</v>
      </c>
      <c r="R10" s="1740"/>
      <c r="S10" s="283">
        <v>1</v>
      </c>
    </row>
    <row r="11" spans="1:35" s="94" customFormat="1">
      <c r="A11" s="1704"/>
      <c r="B11" s="1707"/>
      <c r="C11" s="1704"/>
      <c r="D11" s="1698"/>
      <c r="E11" s="939" t="s">
        <v>1320</v>
      </c>
      <c r="F11" s="939" t="s">
        <v>1320</v>
      </c>
      <c r="G11" s="1698"/>
      <c r="H11" s="1721"/>
      <c r="I11" s="1631"/>
      <c r="J11" s="1725"/>
      <c r="K11" s="1704"/>
      <c r="L11" s="1631"/>
      <c r="M11" s="1698"/>
      <c r="N11" s="1698"/>
      <c r="O11" s="1698"/>
      <c r="P11" s="1631"/>
      <c r="Q11" s="1698"/>
      <c r="R11" s="1683"/>
      <c r="S11" s="283">
        <v>1</v>
      </c>
    </row>
    <row r="12" spans="1:35" s="94" customFormat="1">
      <c r="A12" s="1704"/>
      <c r="B12" s="1707"/>
      <c r="C12" s="1704"/>
      <c r="D12" s="1698"/>
      <c r="E12" s="939" t="s">
        <v>1321</v>
      </c>
      <c r="F12" s="939" t="s">
        <v>1321</v>
      </c>
      <c r="G12" s="1698"/>
      <c r="H12" s="1721"/>
      <c r="I12" s="1631"/>
      <c r="J12" s="1725"/>
      <c r="K12" s="1704"/>
      <c r="L12" s="1631"/>
      <c r="M12" s="1698"/>
      <c r="N12" s="1698"/>
      <c r="O12" s="1698"/>
      <c r="P12" s="1631"/>
      <c r="Q12" s="1698"/>
      <c r="R12" s="1683"/>
      <c r="S12" s="283">
        <v>1</v>
      </c>
    </row>
    <row r="13" spans="1:35" s="94" customFormat="1" ht="34.799999999999997">
      <c r="A13" s="1704"/>
      <c r="B13" s="1707"/>
      <c r="C13" s="1704"/>
      <c r="D13" s="1698"/>
      <c r="E13" s="939" t="s">
        <v>1322</v>
      </c>
      <c r="F13" s="939" t="s">
        <v>1322</v>
      </c>
      <c r="G13" s="1698"/>
      <c r="H13" s="1721"/>
      <c r="I13" s="1631"/>
      <c r="J13" s="1725"/>
      <c r="K13" s="1704"/>
      <c r="L13" s="1631"/>
      <c r="M13" s="1698"/>
      <c r="N13" s="1698"/>
      <c r="O13" s="1698"/>
      <c r="P13" s="1631"/>
      <c r="Q13" s="1698"/>
      <c r="R13" s="1683"/>
      <c r="S13" s="283">
        <v>1</v>
      </c>
    </row>
    <row r="14" spans="1:35" s="94" customFormat="1" ht="34.799999999999997">
      <c r="A14" s="1704"/>
      <c r="B14" s="1707"/>
      <c r="C14" s="1704"/>
      <c r="D14" s="1698"/>
      <c r="E14" s="939" t="s">
        <v>1323</v>
      </c>
      <c r="F14" s="939" t="s">
        <v>1323</v>
      </c>
      <c r="G14" s="1698"/>
      <c r="H14" s="1721"/>
      <c r="I14" s="1631"/>
      <c r="J14" s="1725"/>
      <c r="K14" s="1704"/>
      <c r="L14" s="1631"/>
      <c r="M14" s="1698"/>
      <c r="N14" s="1698"/>
      <c r="O14" s="1698"/>
      <c r="P14" s="1631"/>
      <c r="Q14" s="1698"/>
      <c r="R14" s="1683"/>
      <c r="S14" s="283">
        <v>1</v>
      </c>
    </row>
    <row r="15" spans="1:35" s="94" customFormat="1" ht="52.2">
      <c r="A15" s="1704"/>
      <c r="B15" s="1707"/>
      <c r="C15" s="1704"/>
      <c r="D15" s="1698"/>
      <c r="E15" s="939" t="s">
        <v>1324</v>
      </c>
      <c r="F15" s="939"/>
      <c r="G15" s="1698"/>
      <c r="H15" s="1721"/>
      <c r="I15" s="1631"/>
      <c r="J15" s="1725"/>
      <c r="K15" s="1704"/>
      <c r="L15" s="1631"/>
      <c r="M15" s="1698"/>
      <c r="N15" s="1698"/>
      <c r="O15" s="1698"/>
      <c r="P15" s="1631"/>
      <c r="Q15" s="1698"/>
      <c r="R15" s="1683"/>
      <c r="S15" s="283">
        <v>0</v>
      </c>
    </row>
    <row r="16" spans="1:35" s="94" customFormat="1" ht="82.5" customHeight="1">
      <c r="A16" s="1705"/>
      <c r="B16" s="1708"/>
      <c r="C16" s="1705"/>
      <c r="D16" s="1699"/>
      <c r="E16" s="944" t="s">
        <v>1325</v>
      </c>
      <c r="F16" s="944"/>
      <c r="G16" s="1699"/>
      <c r="H16" s="1722"/>
      <c r="I16" s="1719"/>
      <c r="J16" s="1726"/>
      <c r="K16" s="1705"/>
      <c r="L16" s="1719"/>
      <c r="M16" s="1699"/>
      <c r="N16" s="1699"/>
      <c r="O16" s="1699"/>
      <c r="P16" s="1719"/>
      <c r="Q16" s="1699"/>
      <c r="R16" s="1684"/>
      <c r="S16" s="283">
        <v>0</v>
      </c>
    </row>
    <row r="17" spans="1:19" s="94" customFormat="1" ht="34.799999999999997">
      <c r="A17" s="1703" t="s">
        <v>70</v>
      </c>
      <c r="B17" s="1706" t="s">
        <v>135</v>
      </c>
      <c r="C17" s="1703" t="s">
        <v>1326</v>
      </c>
      <c r="D17" s="1697" t="s">
        <v>1327</v>
      </c>
      <c r="E17" s="936" t="s">
        <v>1328</v>
      </c>
      <c r="F17" s="936" t="s">
        <v>1328</v>
      </c>
      <c r="G17" s="1697" t="s">
        <v>1305</v>
      </c>
      <c r="H17" s="1720">
        <v>5250000</v>
      </c>
      <c r="I17" s="1718" t="s">
        <v>132</v>
      </c>
      <c r="J17" s="1724">
        <v>0.5</v>
      </c>
      <c r="K17" s="1717">
        <v>0.6</v>
      </c>
      <c r="L17" s="1718" t="s">
        <v>143</v>
      </c>
      <c r="M17" s="1697" t="s">
        <v>1329</v>
      </c>
      <c r="N17" s="1697" t="s">
        <v>1330</v>
      </c>
      <c r="O17" s="1697" t="s">
        <v>1331</v>
      </c>
      <c r="P17" s="1718" t="s">
        <v>133</v>
      </c>
      <c r="Q17" s="1697" t="s">
        <v>1332</v>
      </c>
      <c r="R17" s="1682"/>
      <c r="S17" s="283">
        <v>1</v>
      </c>
    </row>
    <row r="18" spans="1:19" s="94" customFormat="1" ht="34.799999999999997">
      <c r="A18" s="1704"/>
      <c r="B18" s="1707"/>
      <c r="C18" s="1704"/>
      <c r="D18" s="1698"/>
      <c r="E18" s="939" t="s">
        <v>1333</v>
      </c>
      <c r="F18" s="939" t="s">
        <v>1333</v>
      </c>
      <c r="G18" s="1698"/>
      <c r="H18" s="1721"/>
      <c r="I18" s="1631"/>
      <c r="J18" s="1725"/>
      <c r="K18" s="1704"/>
      <c r="L18" s="1631"/>
      <c r="M18" s="1698"/>
      <c r="N18" s="1698"/>
      <c r="O18" s="1698"/>
      <c r="P18" s="1631"/>
      <c r="Q18" s="1698"/>
      <c r="R18" s="1683"/>
      <c r="S18" s="283">
        <v>1</v>
      </c>
    </row>
    <row r="19" spans="1:19" s="94" customFormat="1">
      <c r="A19" s="1704"/>
      <c r="B19" s="1707"/>
      <c r="C19" s="1704"/>
      <c r="D19" s="1698"/>
      <c r="E19" s="939" t="s">
        <v>1334</v>
      </c>
      <c r="F19" s="939" t="s">
        <v>1334</v>
      </c>
      <c r="G19" s="1698"/>
      <c r="H19" s="1721"/>
      <c r="I19" s="1631"/>
      <c r="J19" s="1725"/>
      <c r="K19" s="1704"/>
      <c r="L19" s="1631"/>
      <c r="M19" s="1698"/>
      <c r="N19" s="1698"/>
      <c r="O19" s="1698"/>
      <c r="P19" s="1631"/>
      <c r="Q19" s="1698"/>
      <c r="R19" s="1683"/>
      <c r="S19" s="283">
        <v>1</v>
      </c>
    </row>
    <row r="20" spans="1:19" s="94" customFormat="1" ht="52.2">
      <c r="A20" s="1704"/>
      <c r="B20" s="1707"/>
      <c r="C20" s="1704"/>
      <c r="D20" s="1698"/>
      <c r="E20" s="939" t="s">
        <v>1335</v>
      </c>
      <c r="F20" s="939" t="s">
        <v>1335</v>
      </c>
      <c r="G20" s="1698"/>
      <c r="H20" s="1721"/>
      <c r="I20" s="1631"/>
      <c r="J20" s="1725"/>
      <c r="K20" s="1704"/>
      <c r="L20" s="1631"/>
      <c r="M20" s="1698"/>
      <c r="N20" s="1698"/>
      <c r="O20" s="1698"/>
      <c r="P20" s="1631"/>
      <c r="Q20" s="1698"/>
      <c r="R20" s="1683"/>
      <c r="S20" s="283">
        <v>1</v>
      </c>
    </row>
    <row r="21" spans="1:19" s="94" customFormat="1" ht="34.799999999999997">
      <c r="A21" s="1704"/>
      <c r="B21" s="1707"/>
      <c r="C21" s="1704"/>
      <c r="D21" s="1698"/>
      <c r="E21" s="939" t="s">
        <v>1336</v>
      </c>
      <c r="F21" s="939" t="s">
        <v>1337</v>
      </c>
      <c r="G21" s="1698"/>
      <c r="H21" s="1721"/>
      <c r="I21" s="1631"/>
      <c r="J21" s="1725"/>
      <c r="K21" s="1704"/>
      <c r="L21" s="1631"/>
      <c r="M21" s="1698"/>
      <c r="N21" s="1698"/>
      <c r="O21" s="1698"/>
      <c r="P21" s="1631"/>
      <c r="Q21" s="1698"/>
      <c r="R21" s="1683"/>
      <c r="S21" s="283">
        <v>1</v>
      </c>
    </row>
    <row r="22" spans="1:19" s="94" customFormat="1" ht="34.799999999999997">
      <c r="A22" s="1704"/>
      <c r="B22" s="1707"/>
      <c r="C22" s="1704"/>
      <c r="D22" s="1698"/>
      <c r="E22" s="939" t="s">
        <v>1338</v>
      </c>
      <c r="F22" s="939"/>
      <c r="G22" s="1698"/>
      <c r="H22" s="1721"/>
      <c r="I22" s="1631"/>
      <c r="J22" s="1725"/>
      <c r="K22" s="1704"/>
      <c r="L22" s="1631"/>
      <c r="M22" s="1698"/>
      <c r="N22" s="1698"/>
      <c r="O22" s="1698"/>
      <c r="P22" s="1631"/>
      <c r="Q22" s="1698"/>
      <c r="R22" s="1683"/>
      <c r="S22" s="283">
        <v>0</v>
      </c>
    </row>
    <row r="23" spans="1:19" s="94" customFormat="1" ht="69.599999999999994">
      <c r="A23" s="1704"/>
      <c r="B23" s="1707"/>
      <c r="C23" s="1704"/>
      <c r="D23" s="1698"/>
      <c r="E23" s="939" t="s">
        <v>1339</v>
      </c>
      <c r="F23" s="939"/>
      <c r="G23" s="1698"/>
      <c r="H23" s="1721"/>
      <c r="I23" s="1631"/>
      <c r="J23" s="1725"/>
      <c r="K23" s="1704"/>
      <c r="L23" s="1631"/>
      <c r="M23" s="1698"/>
      <c r="N23" s="1698"/>
      <c r="O23" s="1698"/>
      <c r="P23" s="1631"/>
      <c r="Q23" s="1698"/>
      <c r="R23" s="1683"/>
      <c r="S23" s="283">
        <v>0</v>
      </c>
    </row>
    <row r="24" spans="1:19" s="94" customFormat="1">
      <c r="A24" s="1704"/>
      <c r="B24" s="1707"/>
      <c r="C24" s="1704"/>
      <c r="D24" s="1698"/>
      <c r="E24" s="939" t="s">
        <v>1340</v>
      </c>
      <c r="F24" s="939"/>
      <c r="G24" s="1698"/>
      <c r="H24" s="1721"/>
      <c r="I24" s="1631"/>
      <c r="J24" s="1725"/>
      <c r="K24" s="1704"/>
      <c r="L24" s="1631"/>
      <c r="M24" s="1698"/>
      <c r="N24" s="1698"/>
      <c r="O24" s="1698"/>
      <c r="P24" s="1631"/>
      <c r="Q24" s="1698"/>
      <c r="R24" s="1683"/>
      <c r="S24" s="283">
        <v>0</v>
      </c>
    </row>
    <row r="25" spans="1:19" s="94" customFormat="1">
      <c r="A25" s="1705"/>
      <c r="B25" s="1708"/>
      <c r="C25" s="1705"/>
      <c r="D25" s="1699"/>
      <c r="E25" s="944" t="s">
        <v>1337</v>
      </c>
      <c r="F25" s="944"/>
      <c r="G25" s="1699"/>
      <c r="H25" s="1722"/>
      <c r="I25" s="1719"/>
      <c r="J25" s="1726"/>
      <c r="K25" s="1705"/>
      <c r="L25" s="1719"/>
      <c r="M25" s="1699"/>
      <c r="N25" s="1699"/>
      <c r="O25" s="1699"/>
      <c r="P25" s="1719"/>
      <c r="Q25" s="1699"/>
      <c r="R25" s="1684"/>
      <c r="S25" s="283">
        <v>0</v>
      </c>
    </row>
    <row r="26" spans="1:19" ht="34.799999999999997">
      <c r="A26" s="1712" t="s">
        <v>70</v>
      </c>
      <c r="B26" s="1713" t="s">
        <v>190</v>
      </c>
      <c r="C26" s="1712" t="s">
        <v>1341</v>
      </c>
      <c r="D26" s="1697" t="s">
        <v>1342</v>
      </c>
      <c r="E26" s="936" t="s">
        <v>1343</v>
      </c>
      <c r="F26" s="939" t="s">
        <v>1344</v>
      </c>
      <c r="G26" s="1709" t="s">
        <v>1305</v>
      </c>
      <c r="H26" s="1685">
        <v>2500000</v>
      </c>
      <c r="I26" s="1688" t="s">
        <v>132</v>
      </c>
      <c r="J26" s="1691">
        <v>0.5</v>
      </c>
      <c r="K26" s="1694">
        <v>0.6</v>
      </c>
      <c r="L26" s="1688" t="s">
        <v>143</v>
      </c>
      <c r="M26" s="937" t="s">
        <v>1345</v>
      </c>
      <c r="N26" s="940" t="s">
        <v>1346</v>
      </c>
      <c r="O26" s="1709"/>
      <c r="P26" s="1688" t="s">
        <v>355</v>
      </c>
      <c r="Q26" s="1709" t="s">
        <v>1347</v>
      </c>
      <c r="R26" s="1682"/>
      <c r="S26" s="283">
        <v>1</v>
      </c>
    </row>
    <row r="27" spans="1:19" ht="52.2">
      <c r="A27" s="1695"/>
      <c r="B27" s="1714"/>
      <c r="C27" s="1695"/>
      <c r="D27" s="1698"/>
      <c r="E27" s="939" t="s">
        <v>1348</v>
      </c>
      <c r="F27" s="939" t="s">
        <v>1349</v>
      </c>
      <c r="G27" s="1710"/>
      <c r="H27" s="1686"/>
      <c r="I27" s="1689"/>
      <c r="J27" s="1692"/>
      <c r="K27" s="1695"/>
      <c r="L27" s="1689"/>
      <c r="M27" s="940" t="s">
        <v>1350</v>
      </c>
      <c r="N27" s="940" t="s">
        <v>1351</v>
      </c>
      <c r="O27" s="1710"/>
      <c r="P27" s="1689"/>
      <c r="Q27" s="1710"/>
      <c r="R27" s="1683"/>
      <c r="S27" s="283">
        <v>1</v>
      </c>
    </row>
    <row r="28" spans="1:19" ht="34.799999999999997">
      <c r="A28" s="1695"/>
      <c r="B28" s="1714"/>
      <c r="C28" s="1695"/>
      <c r="D28" s="1698"/>
      <c r="E28" s="939" t="s">
        <v>1344</v>
      </c>
      <c r="F28" s="939" t="s">
        <v>1352</v>
      </c>
      <c r="G28" s="1710"/>
      <c r="H28" s="1686"/>
      <c r="I28" s="1689"/>
      <c r="J28" s="1692"/>
      <c r="K28" s="1695"/>
      <c r="L28" s="1689"/>
      <c r="M28" s="940"/>
      <c r="N28" s="940" t="s">
        <v>1353</v>
      </c>
      <c r="O28" s="1710"/>
      <c r="P28" s="1689"/>
      <c r="Q28" s="1710"/>
      <c r="R28" s="1683"/>
      <c r="S28" s="283">
        <v>1</v>
      </c>
    </row>
    <row r="29" spans="1:19" ht="34.799999999999997">
      <c r="A29" s="1695"/>
      <c r="B29" s="1714"/>
      <c r="C29" s="1695"/>
      <c r="D29" s="1698"/>
      <c r="E29" s="939" t="s">
        <v>1349</v>
      </c>
      <c r="F29" s="945"/>
      <c r="G29" s="1710"/>
      <c r="H29" s="1686"/>
      <c r="I29" s="1689"/>
      <c r="J29" s="1692"/>
      <c r="K29" s="1695"/>
      <c r="L29" s="1689"/>
      <c r="M29" s="940"/>
      <c r="N29" s="940" t="s">
        <v>1354</v>
      </c>
      <c r="O29" s="1710"/>
      <c r="P29" s="1689"/>
      <c r="Q29" s="1710"/>
      <c r="R29" s="1683"/>
      <c r="S29" s="283">
        <v>0</v>
      </c>
    </row>
    <row r="30" spans="1:19" ht="52.2">
      <c r="A30" s="1695"/>
      <c r="B30" s="1714"/>
      <c r="C30" s="1695"/>
      <c r="D30" s="1698"/>
      <c r="E30" s="939" t="s">
        <v>1352</v>
      </c>
      <c r="F30" s="945"/>
      <c r="G30" s="1710"/>
      <c r="H30" s="1686"/>
      <c r="I30" s="1689"/>
      <c r="J30" s="1692"/>
      <c r="K30" s="1695"/>
      <c r="L30" s="1689"/>
      <c r="M30" s="940"/>
      <c r="N30" s="940" t="s">
        <v>1355</v>
      </c>
      <c r="O30" s="1710"/>
      <c r="P30" s="1689"/>
      <c r="Q30" s="1710"/>
      <c r="R30" s="1683"/>
      <c r="S30" s="283">
        <v>0</v>
      </c>
    </row>
    <row r="31" spans="1:19" ht="52.2">
      <c r="A31" s="1712" t="s">
        <v>70</v>
      </c>
      <c r="B31" s="1713" t="s">
        <v>190</v>
      </c>
      <c r="C31" s="1712" t="s">
        <v>1356</v>
      </c>
      <c r="D31" s="1697" t="s">
        <v>1357</v>
      </c>
      <c r="E31" s="936" t="s">
        <v>1358</v>
      </c>
      <c r="F31" s="936" t="s">
        <v>1358</v>
      </c>
      <c r="G31" s="1709" t="s">
        <v>1305</v>
      </c>
      <c r="H31" s="1685">
        <v>500000</v>
      </c>
      <c r="I31" s="1688" t="s">
        <v>132</v>
      </c>
      <c r="J31" s="1691">
        <v>0.5</v>
      </c>
      <c r="K31" s="1694">
        <v>0.7</v>
      </c>
      <c r="L31" s="1688" t="s">
        <v>143</v>
      </c>
      <c r="M31" s="937" t="s">
        <v>1345</v>
      </c>
      <c r="N31" s="937" t="s">
        <v>1359</v>
      </c>
      <c r="O31" s="1709"/>
      <c r="P31" s="1688" t="s">
        <v>355</v>
      </c>
      <c r="Q31" s="1709" t="s">
        <v>1360</v>
      </c>
      <c r="R31" s="1682"/>
      <c r="S31" s="283">
        <v>1</v>
      </c>
    </row>
    <row r="32" spans="1:19" ht="34.799999999999997">
      <c r="A32" s="1695"/>
      <c r="B32" s="1714"/>
      <c r="C32" s="1695"/>
      <c r="D32" s="1698"/>
      <c r="E32" s="939" t="s">
        <v>1361</v>
      </c>
      <c r="F32" s="939" t="s">
        <v>1362</v>
      </c>
      <c r="G32" s="1710"/>
      <c r="H32" s="1686"/>
      <c r="I32" s="1689"/>
      <c r="J32" s="1692"/>
      <c r="K32" s="1695"/>
      <c r="L32" s="1689"/>
      <c r="M32" s="940" t="s">
        <v>1363</v>
      </c>
      <c r="N32" s="940" t="s">
        <v>1364</v>
      </c>
      <c r="O32" s="1710"/>
      <c r="P32" s="1689"/>
      <c r="Q32" s="1710"/>
      <c r="R32" s="1683"/>
      <c r="S32" s="283">
        <v>1</v>
      </c>
    </row>
    <row r="33" spans="1:19" ht="34.799999999999997">
      <c r="A33" s="1695"/>
      <c r="B33" s="1714"/>
      <c r="C33" s="1695"/>
      <c r="D33" s="1698"/>
      <c r="E33" s="939" t="s">
        <v>1362</v>
      </c>
      <c r="F33" s="939" t="s">
        <v>1365</v>
      </c>
      <c r="G33" s="1710"/>
      <c r="H33" s="1686"/>
      <c r="I33" s="1689"/>
      <c r="J33" s="1692"/>
      <c r="K33" s="1695"/>
      <c r="L33" s="1689"/>
      <c r="M33" s="940" t="s">
        <v>1366</v>
      </c>
      <c r="N33" s="940" t="s">
        <v>1367</v>
      </c>
      <c r="O33" s="1710"/>
      <c r="P33" s="1689"/>
      <c r="Q33" s="1710"/>
      <c r="R33" s="1683"/>
      <c r="S33" s="283">
        <v>1</v>
      </c>
    </row>
    <row r="34" spans="1:19" ht="34.799999999999997">
      <c r="A34" s="1695"/>
      <c r="B34" s="1714"/>
      <c r="C34" s="1695"/>
      <c r="D34" s="1698"/>
      <c r="E34" s="939" t="s">
        <v>1365</v>
      </c>
      <c r="F34" s="939" t="s">
        <v>1368</v>
      </c>
      <c r="G34" s="1710"/>
      <c r="H34" s="1686"/>
      <c r="I34" s="1689"/>
      <c r="J34" s="1692"/>
      <c r="K34" s="1695"/>
      <c r="L34" s="1689"/>
      <c r="M34" s="940" t="s">
        <v>1369</v>
      </c>
      <c r="N34" s="940" t="s">
        <v>1370</v>
      </c>
      <c r="O34" s="1710"/>
      <c r="P34" s="1689"/>
      <c r="Q34" s="1710"/>
      <c r="R34" s="1683"/>
      <c r="S34" s="283">
        <v>1</v>
      </c>
    </row>
    <row r="35" spans="1:19" ht="52.2">
      <c r="A35" s="1695"/>
      <c r="B35" s="1714"/>
      <c r="C35" s="1695"/>
      <c r="D35" s="1698"/>
      <c r="E35" s="946" t="s">
        <v>1368</v>
      </c>
      <c r="F35" s="233"/>
      <c r="G35" s="1723"/>
      <c r="H35" s="1686"/>
      <c r="I35" s="1689"/>
      <c r="J35" s="1692"/>
      <c r="K35" s="1695"/>
      <c r="L35" s="1689"/>
      <c r="M35" s="940" t="s">
        <v>1371</v>
      </c>
      <c r="N35" s="940"/>
      <c r="O35" s="1710"/>
      <c r="P35" s="1689"/>
      <c r="Q35" s="1710"/>
      <c r="R35" s="1683"/>
      <c r="S35" s="283">
        <v>0</v>
      </c>
    </row>
    <row r="36" spans="1:19" ht="34.799999999999997">
      <c r="A36" s="1696"/>
      <c r="B36" s="1715"/>
      <c r="C36" s="1696"/>
      <c r="D36" s="1699"/>
      <c r="E36" s="944" t="s">
        <v>1372</v>
      </c>
      <c r="F36" s="944"/>
      <c r="G36" s="1711"/>
      <c r="H36" s="1687"/>
      <c r="I36" s="1690"/>
      <c r="J36" s="1693"/>
      <c r="K36" s="1696"/>
      <c r="L36" s="1690"/>
      <c r="M36" s="935"/>
      <c r="N36" s="935"/>
      <c r="O36" s="1711"/>
      <c r="P36" s="1690"/>
      <c r="Q36" s="1711"/>
      <c r="R36" s="1684"/>
      <c r="S36" s="283">
        <v>0</v>
      </c>
    </row>
    <row r="37" spans="1:19" ht="34.799999999999997">
      <c r="A37" s="1712" t="s">
        <v>70</v>
      </c>
      <c r="B37" s="1713" t="s">
        <v>190</v>
      </c>
      <c r="C37" s="1712" t="s">
        <v>1373</v>
      </c>
      <c r="D37" s="1697" t="s">
        <v>1374</v>
      </c>
      <c r="E37" s="936" t="s">
        <v>1375</v>
      </c>
      <c r="F37" s="936" t="s">
        <v>1376</v>
      </c>
      <c r="G37" s="937" t="s">
        <v>1377</v>
      </c>
      <c r="H37" s="1685">
        <v>5000000</v>
      </c>
      <c r="I37" s="1688" t="s">
        <v>132</v>
      </c>
      <c r="J37" s="1691">
        <v>0.5</v>
      </c>
      <c r="K37" s="1694">
        <v>0.6</v>
      </c>
      <c r="L37" s="1688" t="s">
        <v>143</v>
      </c>
      <c r="M37" s="937" t="s">
        <v>1345</v>
      </c>
      <c r="N37" s="940" t="s">
        <v>1378</v>
      </c>
      <c r="O37" s="1709"/>
      <c r="P37" s="1688" t="s">
        <v>144</v>
      </c>
      <c r="Q37" s="937" t="s">
        <v>1379</v>
      </c>
      <c r="R37" s="1682"/>
      <c r="S37" s="283">
        <v>1</v>
      </c>
    </row>
    <row r="38" spans="1:19" ht="34.799999999999997">
      <c r="A38" s="1695"/>
      <c r="B38" s="1714"/>
      <c r="C38" s="1695"/>
      <c r="D38" s="1698"/>
      <c r="E38" s="939" t="s">
        <v>1380</v>
      </c>
      <c r="F38" s="939"/>
      <c r="G38" s="940" t="s">
        <v>1381</v>
      </c>
      <c r="H38" s="1686"/>
      <c r="I38" s="1689"/>
      <c r="J38" s="1692"/>
      <c r="K38" s="1695"/>
      <c r="L38" s="1689"/>
      <c r="M38" s="940" t="s">
        <v>1382</v>
      </c>
      <c r="N38" s="940" t="s">
        <v>1383</v>
      </c>
      <c r="O38" s="1710"/>
      <c r="P38" s="1689"/>
      <c r="Q38" s="940" t="s">
        <v>1384</v>
      </c>
      <c r="R38" s="1683"/>
      <c r="S38" s="283">
        <v>0</v>
      </c>
    </row>
    <row r="39" spans="1:19" ht="34.799999999999997">
      <c r="A39" s="1695"/>
      <c r="B39" s="1714"/>
      <c r="C39" s="1695"/>
      <c r="D39" s="1698"/>
      <c r="E39" s="939" t="s">
        <v>1385</v>
      </c>
      <c r="F39" s="945"/>
      <c r="G39" s="940"/>
      <c r="H39" s="1686"/>
      <c r="I39" s="1689"/>
      <c r="J39" s="1692"/>
      <c r="K39" s="1695"/>
      <c r="L39" s="1689"/>
      <c r="M39" s="940" t="s">
        <v>1386</v>
      </c>
      <c r="N39" s="940" t="s">
        <v>1387</v>
      </c>
      <c r="O39" s="1710"/>
      <c r="P39" s="1689"/>
      <c r="Q39" s="940"/>
      <c r="R39" s="1683"/>
      <c r="S39" s="283">
        <v>0</v>
      </c>
    </row>
    <row r="40" spans="1:19" ht="34.799999999999997">
      <c r="A40" s="1695"/>
      <c r="B40" s="1714"/>
      <c r="C40" s="1695"/>
      <c r="D40" s="1698"/>
      <c r="E40" s="939" t="s">
        <v>1388</v>
      </c>
      <c r="F40" s="945"/>
      <c r="G40" s="940"/>
      <c r="H40" s="1686"/>
      <c r="I40" s="1689"/>
      <c r="J40" s="1692"/>
      <c r="K40" s="1695"/>
      <c r="L40" s="1689"/>
      <c r="M40" s="940"/>
      <c r="N40" s="940" t="s">
        <v>1389</v>
      </c>
      <c r="O40" s="1710"/>
      <c r="P40" s="1689"/>
      <c r="Q40" s="940"/>
      <c r="R40" s="1683"/>
      <c r="S40" s="283">
        <v>0</v>
      </c>
    </row>
    <row r="41" spans="1:19" ht="34.799999999999997">
      <c r="A41" s="1696"/>
      <c r="B41" s="1715"/>
      <c r="C41" s="1696"/>
      <c r="D41" s="1699"/>
      <c r="E41" s="944" t="s">
        <v>1390</v>
      </c>
      <c r="F41" s="947"/>
      <c r="G41" s="935"/>
      <c r="H41" s="1687"/>
      <c r="I41" s="1690"/>
      <c r="J41" s="1693"/>
      <c r="K41" s="1696"/>
      <c r="L41" s="1690"/>
      <c r="M41" s="935"/>
      <c r="N41" s="935"/>
      <c r="O41" s="1711"/>
      <c r="P41" s="1690"/>
      <c r="Q41" s="935"/>
      <c r="R41" s="1684"/>
      <c r="S41" s="283">
        <v>0</v>
      </c>
    </row>
    <row r="42" spans="1:19" ht="34.799999999999997">
      <c r="A42" s="1712" t="s">
        <v>70</v>
      </c>
      <c r="B42" s="1713" t="s">
        <v>294</v>
      </c>
      <c r="C42" s="1712" t="s">
        <v>1391</v>
      </c>
      <c r="D42" s="1759" t="s">
        <v>1392</v>
      </c>
      <c r="E42" s="948" t="s">
        <v>1393</v>
      </c>
      <c r="F42" s="1756" t="s">
        <v>139</v>
      </c>
      <c r="G42" s="1753" t="s">
        <v>1394</v>
      </c>
      <c r="H42" s="1774">
        <v>50000000</v>
      </c>
      <c r="I42" s="1768" t="s">
        <v>132</v>
      </c>
      <c r="J42" s="1771">
        <v>0.1</v>
      </c>
      <c r="K42" s="1777" t="s">
        <v>143</v>
      </c>
      <c r="L42" s="1768" t="s">
        <v>143</v>
      </c>
      <c r="M42" s="949" t="s">
        <v>1345</v>
      </c>
      <c r="N42" s="949" t="s">
        <v>1395</v>
      </c>
      <c r="O42" s="1762" t="s">
        <v>1396</v>
      </c>
      <c r="P42" s="1768" t="s">
        <v>133</v>
      </c>
      <c r="Q42" s="1762" t="s">
        <v>1397</v>
      </c>
      <c r="R42" s="1765" t="s">
        <v>1398</v>
      </c>
      <c r="S42" s="283">
        <v>0</v>
      </c>
    </row>
    <row r="43" spans="1:19" ht="34.799999999999997">
      <c r="A43" s="1695"/>
      <c r="B43" s="1714"/>
      <c r="C43" s="1695"/>
      <c r="D43" s="1760"/>
      <c r="E43" s="950" t="s">
        <v>1399</v>
      </c>
      <c r="F43" s="1757"/>
      <c r="G43" s="1754"/>
      <c r="H43" s="1775"/>
      <c r="I43" s="1769"/>
      <c r="J43" s="1772"/>
      <c r="K43" s="1778"/>
      <c r="L43" s="1769"/>
      <c r="M43" s="951" t="s">
        <v>1400</v>
      </c>
      <c r="N43" s="951" t="s">
        <v>1401</v>
      </c>
      <c r="O43" s="1763"/>
      <c r="P43" s="1769"/>
      <c r="Q43" s="1763"/>
      <c r="R43" s="1766"/>
      <c r="S43" s="283">
        <v>0</v>
      </c>
    </row>
    <row r="44" spans="1:19" ht="34.799999999999997">
      <c r="A44" s="1695"/>
      <c r="B44" s="1714"/>
      <c r="C44" s="1695"/>
      <c r="D44" s="1760"/>
      <c r="E44" s="950" t="s">
        <v>1402</v>
      </c>
      <c r="F44" s="1757"/>
      <c r="G44" s="1754"/>
      <c r="H44" s="1775"/>
      <c r="I44" s="1769"/>
      <c r="J44" s="1772"/>
      <c r="K44" s="1778"/>
      <c r="L44" s="1769"/>
      <c r="M44" s="951" t="s">
        <v>1403</v>
      </c>
      <c r="N44" s="951"/>
      <c r="O44" s="1763"/>
      <c r="P44" s="1769"/>
      <c r="Q44" s="1763"/>
      <c r="R44" s="1766"/>
      <c r="S44" s="283">
        <v>0</v>
      </c>
    </row>
    <row r="45" spans="1:19" ht="34.799999999999997">
      <c r="A45" s="1695"/>
      <c r="B45" s="1714"/>
      <c r="C45" s="1695"/>
      <c r="D45" s="1760"/>
      <c r="E45" s="950" t="s">
        <v>1404</v>
      </c>
      <c r="F45" s="1757"/>
      <c r="G45" s="1754"/>
      <c r="H45" s="1775"/>
      <c r="I45" s="1769"/>
      <c r="J45" s="1772"/>
      <c r="K45" s="1778"/>
      <c r="L45" s="1769"/>
      <c r="M45" s="951"/>
      <c r="N45" s="951"/>
      <c r="O45" s="1763"/>
      <c r="P45" s="1769"/>
      <c r="Q45" s="1763"/>
      <c r="R45" s="1766"/>
      <c r="S45" s="283">
        <v>0</v>
      </c>
    </row>
    <row r="46" spans="1:19" ht="34.799999999999997">
      <c r="A46" s="1695"/>
      <c r="B46" s="1714"/>
      <c r="C46" s="1695"/>
      <c r="D46" s="1760"/>
      <c r="E46" s="950" t="s">
        <v>1405</v>
      </c>
      <c r="F46" s="1757"/>
      <c r="G46" s="1754"/>
      <c r="H46" s="1775"/>
      <c r="I46" s="1769"/>
      <c r="J46" s="1772"/>
      <c r="K46" s="1778"/>
      <c r="L46" s="1769"/>
      <c r="M46" s="951"/>
      <c r="N46" s="951"/>
      <c r="O46" s="1763"/>
      <c r="P46" s="1769"/>
      <c r="Q46" s="1763"/>
      <c r="R46" s="1766"/>
      <c r="S46" s="283">
        <v>0</v>
      </c>
    </row>
    <row r="47" spans="1:19">
      <c r="A47" s="1695"/>
      <c r="B47" s="1714"/>
      <c r="C47" s="1695"/>
      <c r="D47" s="1760"/>
      <c r="E47" s="950" t="s">
        <v>1406</v>
      </c>
      <c r="F47" s="1757"/>
      <c r="G47" s="1754"/>
      <c r="H47" s="1775"/>
      <c r="I47" s="1769"/>
      <c r="J47" s="1772"/>
      <c r="K47" s="1778"/>
      <c r="L47" s="1769"/>
      <c r="M47" s="951"/>
      <c r="N47" s="951"/>
      <c r="O47" s="1763"/>
      <c r="P47" s="1769"/>
      <c r="Q47" s="1763"/>
      <c r="R47" s="1766"/>
      <c r="S47" s="283">
        <v>0</v>
      </c>
    </row>
    <row r="48" spans="1:19" ht="34.799999999999997">
      <c r="A48" s="1696"/>
      <c r="B48" s="1715"/>
      <c r="C48" s="1696"/>
      <c r="D48" s="1761"/>
      <c r="E48" s="952" t="s">
        <v>1407</v>
      </c>
      <c r="F48" s="1758"/>
      <c r="G48" s="1755"/>
      <c r="H48" s="1776"/>
      <c r="I48" s="1770"/>
      <c r="J48" s="1773"/>
      <c r="K48" s="1779"/>
      <c r="L48" s="1770"/>
      <c r="M48" s="953"/>
      <c r="N48" s="953"/>
      <c r="O48" s="1764"/>
      <c r="P48" s="1770"/>
      <c r="Q48" s="1764"/>
      <c r="R48" s="1767"/>
      <c r="S48" s="283">
        <v>0</v>
      </c>
    </row>
    <row r="49" spans="1:19" ht="321.60000000000002" customHeight="1">
      <c r="A49" s="1700" t="s">
        <v>1408</v>
      </c>
      <c r="B49" s="1701"/>
      <c r="C49" s="1702"/>
      <c r="D49" s="957" t="s">
        <v>1409</v>
      </c>
      <c r="E49" s="957" t="s">
        <v>1410</v>
      </c>
      <c r="F49" s="945" t="s">
        <v>1411</v>
      </c>
      <c r="G49" s="940" t="s">
        <v>1412</v>
      </c>
      <c r="H49" s="941">
        <v>13940000</v>
      </c>
      <c r="I49" s="942" t="s">
        <v>140</v>
      </c>
      <c r="J49" s="943"/>
      <c r="K49" s="958">
        <v>1</v>
      </c>
      <c r="L49" s="962" t="s">
        <v>1413</v>
      </c>
      <c r="M49" s="940" t="s">
        <v>1414</v>
      </c>
      <c r="N49" s="940" t="s">
        <v>1415</v>
      </c>
      <c r="O49" s="940" t="s">
        <v>143</v>
      </c>
      <c r="P49" s="942" t="s">
        <v>143</v>
      </c>
      <c r="Q49" s="940" t="s">
        <v>143</v>
      </c>
      <c r="R49" s="946"/>
      <c r="S49" s="283">
        <v>0</v>
      </c>
    </row>
    <row r="50" spans="1:19" ht="52.2">
      <c r="A50" s="954"/>
      <c r="B50" s="955"/>
      <c r="C50" s="956"/>
      <c r="D50" s="957"/>
      <c r="E50" s="957" t="s">
        <v>1416</v>
      </c>
      <c r="F50" s="945" t="s">
        <v>1417</v>
      </c>
      <c r="G50" s="940"/>
      <c r="H50" s="941"/>
      <c r="I50" s="942"/>
      <c r="J50" s="943"/>
      <c r="K50" s="958"/>
      <c r="L50" s="962"/>
      <c r="M50" s="940"/>
      <c r="N50" s="940"/>
      <c r="O50" s="940"/>
      <c r="P50" s="942"/>
      <c r="Q50" s="940"/>
      <c r="R50" s="946"/>
      <c r="S50" s="283">
        <v>1</v>
      </c>
    </row>
    <row r="51" spans="1:19" ht="69.599999999999994">
      <c r="A51" s="954"/>
      <c r="B51" s="955"/>
      <c r="C51" s="956"/>
      <c r="D51" s="957"/>
      <c r="E51" s="957" t="s">
        <v>1418</v>
      </c>
      <c r="F51" s="1198" t="s">
        <v>1419</v>
      </c>
      <c r="G51" s="940"/>
      <c r="H51" s="941"/>
      <c r="I51" s="942"/>
      <c r="J51" s="943"/>
      <c r="K51" s="958"/>
      <c r="L51" s="962"/>
      <c r="M51" s="940"/>
      <c r="N51" s="940"/>
      <c r="O51" s="940"/>
      <c r="P51" s="942"/>
      <c r="Q51" s="940"/>
      <c r="R51" s="946"/>
      <c r="S51" s="283">
        <v>1</v>
      </c>
    </row>
    <row r="52" spans="1:19" ht="52.2">
      <c r="A52" s="954"/>
      <c r="B52" s="955"/>
      <c r="C52" s="956"/>
      <c r="D52" s="957"/>
      <c r="E52" s="957" t="s">
        <v>1420</v>
      </c>
      <c r="F52" s="945" t="s">
        <v>1421</v>
      </c>
      <c r="G52" s="940"/>
      <c r="H52" s="941"/>
      <c r="I52" s="942"/>
      <c r="J52" s="943"/>
      <c r="K52" s="958"/>
      <c r="L52" s="962"/>
      <c r="M52" s="940"/>
      <c r="N52" s="940"/>
      <c r="O52" s="940"/>
      <c r="P52" s="942"/>
      <c r="Q52" s="940"/>
      <c r="R52" s="946"/>
      <c r="S52" s="283">
        <v>1</v>
      </c>
    </row>
    <row r="53" spans="1:19" ht="34.799999999999997">
      <c r="A53" s="954"/>
      <c r="B53" s="955"/>
      <c r="C53" s="956"/>
      <c r="D53" s="957"/>
      <c r="E53" s="957" t="s">
        <v>1422</v>
      </c>
      <c r="F53" s="945"/>
      <c r="G53" s="940"/>
      <c r="H53" s="941"/>
      <c r="I53" s="942"/>
      <c r="J53" s="943"/>
      <c r="K53" s="958"/>
      <c r="L53" s="962"/>
      <c r="M53" s="940"/>
      <c r="N53" s="940"/>
      <c r="O53" s="940"/>
      <c r="P53" s="942"/>
      <c r="Q53" s="940"/>
      <c r="R53" s="946"/>
      <c r="S53" s="283">
        <v>0</v>
      </c>
    </row>
    <row r="54" spans="1:19" ht="60.9" customHeight="1">
      <c r="A54" s="1703" t="s">
        <v>70</v>
      </c>
      <c r="B54" s="1706" t="s">
        <v>324</v>
      </c>
      <c r="C54" s="1703" t="s">
        <v>1423</v>
      </c>
      <c r="D54" s="1697" t="s">
        <v>1424</v>
      </c>
      <c r="E54" s="936" t="s">
        <v>1425</v>
      </c>
      <c r="F54" s="936" t="s">
        <v>1425</v>
      </c>
      <c r="G54" s="1709" t="s">
        <v>1426</v>
      </c>
      <c r="H54" s="1685">
        <v>380806570</v>
      </c>
      <c r="I54" s="1688" t="s">
        <v>132</v>
      </c>
      <c r="J54" s="1691">
        <v>0.5</v>
      </c>
      <c r="K54" s="1694">
        <v>0.6</v>
      </c>
      <c r="L54" s="1688" t="s">
        <v>143</v>
      </c>
      <c r="M54" s="1697" t="s">
        <v>1427</v>
      </c>
      <c r="N54" s="937" t="s">
        <v>1428</v>
      </c>
      <c r="O54" s="1709"/>
      <c r="P54" s="1688" t="s">
        <v>355</v>
      </c>
      <c r="Q54" s="1709" t="s">
        <v>1429</v>
      </c>
      <c r="R54" s="1682"/>
      <c r="S54" s="283">
        <v>1</v>
      </c>
    </row>
    <row r="55" spans="1:19" ht="34.799999999999997">
      <c r="A55" s="1704"/>
      <c r="B55" s="1707"/>
      <c r="C55" s="1704"/>
      <c r="D55" s="1698"/>
      <c r="E55" s="939" t="s">
        <v>1430</v>
      </c>
      <c r="F55" s="939" t="s">
        <v>1430</v>
      </c>
      <c r="G55" s="1710"/>
      <c r="H55" s="1686"/>
      <c r="I55" s="1689"/>
      <c r="J55" s="1692"/>
      <c r="K55" s="1695"/>
      <c r="L55" s="1689"/>
      <c r="M55" s="1698"/>
      <c r="N55" s="940" t="s">
        <v>1431</v>
      </c>
      <c r="O55" s="1710"/>
      <c r="P55" s="1689"/>
      <c r="Q55" s="1710"/>
      <c r="R55" s="1683"/>
      <c r="S55" s="283">
        <v>1</v>
      </c>
    </row>
    <row r="56" spans="1:19">
      <c r="A56" s="1704"/>
      <c r="B56" s="1707"/>
      <c r="C56" s="1704"/>
      <c r="D56" s="1698"/>
      <c r="E56" s="939" t="s">
        <v>1432</v>
      </c>
      <c r="F56" s="939" t="s">
        <v>1432</v>
      </c>
      <c r="G56" s="1710"/>
      <c r="H56" s="1686"/>
      <c r="I56" s="1689"/>
      <c r="J56" s="1692"/>
      <c r="K56" s="1695"/>
      <c r="L56" s="1689"/>
      <c r="M56" s="1698"/>
      <c r="N56" s="940" t="s">
        <v>1433</v>
      </c>
      <c r="O56" s="1710"/>
      <c r="P56" s="1689"/>
      <c r="Q56" s="1710"/>
      <c r="R56" s="1683"/>
      <c r="S56" s="283">
        <v>1</v>
      </c>
    </row>
    <row r="57" spans="1:19" ht="34.799999999999997">
      <c r="A57" s="1705"/>
      <c r="B57" s="1708"/>
      <c r="C57" s="1705"/>
      <c r="D57" s="1699"/>
      <c r="E57" s="944" t="s">
        <v>1434</v>
      </c>
      <c r="F57" s="947"/>
      <c r="G57" s="1711"/>
      <c r="H57" s="1687"/>
      <c r="I57" s="1690"/>
      <c r="J57" s="1693"/>
      <c r="K57" s="1696"/>
      <c r="L57" s="1690"/>
      <c r="M57" s="1699"/>
      <c r="N57" s="935" t="s">
        <v>1435</v>
      </c>
      <c r="O57" s="1711"/>
      <c r="P57" s="1690"/>
      <c r="Q57" s="1711"/>
      <c r="R57" s="1684"/>
      <c r="S57" s="283">
        <v>0</v>
      </c>
    </row>
    <row r="58" spans="1:19">
      <c r="A58" s="960"/>
      <c r="B58" s="960"/>
      <c r="C58" s="960"/>
      <c r="D58" s="960"/>
      <c r="E58" s="960"/>
      <c r="F58" s="960"/>
      <c r="G58" s="960"/>
      <c r="H58" s="960"/>
      <c r="I58" s="960"/>
      <c r="J58" s="960"/>
      <c r="K58" s="960"/>
      <c r="L58" s="960"/>
      <c r="M58" s="960"/>
      <c r="N58" s="960"/>
      <c r="O58" s="960"/>
      <c r="P58" s="960"/>
      <c r="Q58" s="960"/>
      <c r="R58" s="149" t="s">
        <v>453</v>
      </c>
      <c r="S58" s="200">
        <f>SUM(S10:S57)</f>
        <v>24</v>
      </c>
    </row>
    <row r="59" spans="1:19">
      <c r="A59" s="960"/>
      <c r="B59" s="960"/>
      <c r="C59" s="960"/>
      <c r="D59" s="960"/>
      <c r="E59" s="960"/>
      <c r="F59" s="960"/>
      <c r="G59" s="960"/>
      <c r="H59" s="960"/>
      <c r="I59" s="960"/>
      <c r="J59" s="960"/>
      <c r="K59" s="960"/>
      <c r="L59" s="960"/>
      <c r="M59" s="960"/>
      <c r="N59" s="960"/>
      <c r="O59" s="960"/>
      <c r="P59" s="960"/>
      <c r="Q59" s="960"/>
      <c r="R59" s="151" t="s">
        <v>454</v>
      </c>
      <c r="S59" s="201">
        <v>48</v>
      </c>
    </row>
    <row r="60" spans="1:19" ht="35.1" customHeight="1">
      <c r="A60" s="959" t="s">
        <v>123</v>
      </c>
      <c r="B60" s="960"/>
      <c r="C60" s="960"/>
      <c r="D60" s="960"/>
      <c r="E60" s="960"/>
      <c r="F60" s="960"/>
      <c r="G60" s="963"/>
      <c r="H60" s="960"/>
      <c r="I60" s="960"/>
      <c r="J60" s="960"/>
      <c r="K60" s="960"/>
      <c r="L60" s="960"/>
      <c r="M60" s="960"/>
      <c r="N60" s="960"/>
      <c r="O60" s="960"/>
      <c r="P60" s="960"/>
      <c r="Q60" s="960"/>
      <c r="R60" s="152" t="s">
        <v>455</v>
      </c>
      <c r="S60" s="909">
        <f>S58/S59</f>
        <v>0.5</v>
      </c>
    </row>
    <row r="61" spans="1:19" ht="34.799999999999997">
      <c r="A61" s="960" t="s">
        <v>144</v>
      </c>
      <c r="B61" s="960"/>
      <c r="C61" s="960"/>
      <c r="D61" s="960"/>
      <c r="E61" s="960"/>
      <c r="F61" s="960"/>
      <c r="G61" s="963"/>
      <c r="H61" s="960"/>
      <c r="I61" s="960"/>
      <c r="J61" s="960"/>
      <c r="K61" s="960"/>
      <c r="L61" s="960"/>
      <c r="M61" s="960"/>
      <c r="N61" s="960"/>
      <c r="O61" s="960"/>
      <c r="P61" s="960"/>
      <c r="Q61" s="960"/>
      <c r="R61" s="960"/>
      <c r="S61" s="1516"/>
    </row>
    <row r="62" spans="1:19" ht="34.799999999999997">
      <c r="A62" s="960" t="s">
        <v>133</v>
      </c>
      <c r="B62" s="960"/>
      <c r="C62" s="960"/>
      <c r="D62" s="960"/>
      <c r="E62" s="960"/>
      <c r="F62" s="960"/>
      <c r="G62" s="963"/>
      <c r="H62" s="960"/>
      <c r="I62" s="960"/>
      <c r="J62" s="960"/>
      <c r="K62" s="960"/>
      <c r="L62" s="960"/>
      <c r="M62" s="960"/>
      <c r="N62" s="960"/>
      <c r="O62" s="960"/>
      <c r="P62" s="960"/>
      <c r="Q62" s="960"/>
      <c r="R62" s="960"/>
      <c r="S62" s="1516"/>
    </row>
    <row r="63" spans="1:19" ht="34.799999999999997">
      <c r="A63" s="960" t="s">
        <v>355</v>
      </c>
      <c r="B63" s="960"/>
      <c r="C63" s="960"/>
      <c r="D63" s="960"/>
      <c r="E63" s="960"/>
      <c r="F63" s="960"/>
      <c r="G63" s="963"/>
      <c r="H63" s="960"/>
      <c r="I63" s="960"/>
      <c r="J63" s="960"/>
      <c r="K63" s="960"/>
      <c r="L63" s="960"/>
      <c r="M63" s="960"/>
      <c r="N63" s="960"/>
      <c r="O63" s="960"/>
      <c r="P63" s="960"/>
      <c r="Q63" s="960"/>
      <c r="R63" s="960"/>
      <c r="S63" s="1516"/>
    </row>
    <row r="64" spans="1:19" ht="34.799999999999997">
      <c r="A64" s="960" t="s">
        <v>237</v>
      </c>
      <c r="B64" s="960"/>
      <c r="C64" s="960"/>
      <c r="D64" s="960"/>
      <c r="E64" s="960"/>
      <c r="F64" s="960"/>
      <c r="G64" s="963"/>
      <c r="H64" s="960"/>
      <c r="I64" s="960"/>
      <c r="J64" s="960"/>
      <c r="K64" s="960"/>
      <c r="L64" s="960"/>
      <c r="M64" s="960"/>
      <c r="N64" s="960"/>
      <c r="O64" s="960"/>
      <c r="P64" s="960"/>
      <c r="Q64" s="960"/>
      <c r="R64" s="960"/>
      <c r="S64" s="1516"/>
    </row>
    <row r="65" spans="1:19" ht="52.2">
      <c r="A65" s="960" t="s">
        <v>152</v>
      </c>
      <c r="B65" s="960"/>
      <c r="C65" s="960"/>
      <c r="D65" s="960"/>
      <c r="E65" s="960"/>
      <c r="F65" s="960"/>
      <c r="G65" s="963"/>
      <c r="H65" s="960"/>
      <c r="I65" s="960"/>
      <c r="J65" s="960"/>
      <c r="K65" s="960"/>
      <c r="L65" s="960"/>
      <c r="M65" s="960"/>
      <c r="N65" s="960"/>
      <c r="O65" s="960"/>
      <c r="P65" s="960"/>
      <c r="Q65" s="960"/>
      <c r="R65" s="960"/>
      <c r="S65" s="1516"/>
    </row>
    <row r="66" spans="1:19" ht="52.2">
      <c r="A66" s="960" t="s">
        <v>364</v>
      </c>
      <c r="B66" s="960"/>
      <c r="C66" s="960"/>
      <c r="D66" s="960"/>
      <c r="E66" s="960"/>
      <c r="F66" s="960"/>
      <c r="G66" s="963"/>
      <c r="H66" s="960"/>
      <c r="I66" s="960"/>
      <c r="J66" s="960"/>
      <c r="K66" s="960"/>
      <c r="L66" s="960"/>
      <c r="M66" s="960"/>
      <c r="N66" s="960"/>
      <c r="O66" s="960"/>
      <c r="P66" s="960"/>
      <c r="Q66" s="960"/>
      <c r="R66" s="960"/>
      <c r="S66" s="1516"/>
    </row>
    <row r="67" spans="1:19" ht="104.4">
      <c r="A67" s="960" t="s">
        <v>217</v>
      </c>
      <c r="B67" s="960"/>
      <c r="C67" s="960"/>
      <c r="D67" s="960"/>
      <c r="E67" s="960"/>
      <c r="F67" s="960"/>
      <c r="G67" s="963"/>
      <c r="H67" s="960"/>
      <c r="I67" s="960"/>
      <c r="J67" s="960"/>
      <c r="K67" s="960"/>
      <c r="L67" s="960"/>
      <c r="M67" s="960"/>
      <c r="N67" s="960"/>
      <c r="O67" s="960"/>
      <c r="P67" s="960"/>
      <c r="Q67" s="960"/>
      <c r="R67" s="960"/>
      <c r="S67" s="1516"/>
    </row>
    <row r="68" spans="1:19" ht="69.599999999999994">
      <c r="A68" s="960" t="s">
        <v>365</v>
      </c>
      <c r="B68" s="960"/>
      <c r="C68" s="960"/>
      <c r="D68" s="960"/>
      <c r="E68" s="960"/>
      <c r="F68" s="960"/>
      <c r="G68" s="963"/>
      <c r="H68" s="960"/>
      <c r="I68" s="960"/>
      <c r="J68" s="960"/>
      <c r="K68" s="960"/>
      <c r="L68" s="960"/>
      <c r="M68" s="960"/>
      <c r="N68" s="960"/>
      <c r="O68" s="960"/>
      <c r="P68" s="960"/>
      <c r="Q68" s="960"/>
      <c r="R68" s="960"/>
      <c r="S68" s="1516"/>
    </row>
    <row r="69" spans="1:19" ht="104.4">
      <c r="A69" s="960" t="s">
        <v>366</v>
      </c>
      <c r="B69" s="960"/>
      <c r="C69" s="960"/>
      <c r="D69" s="960"/>
      <c r="E69" s="960"/>
      <c r="F69" s="960"/>
      <c r="G69" s="963"/>
      <c r="H69" s="960"/>
      <c r="I69" s="960"/>
      <c r="J69" s="960"/>
      <c r="K69" s="960"/>
      <c r="L69" s="960"/>
      <c r="M69" s="960"/>
      <c r="N69" s="960"/>
      <c r="O69" s="960"/>
      <c r="P69" s="960"/>
      <c r="Q69" s="960"/>
      <c r="R69" s="960"/>
      <c r="S69" s="1516"/>
    </row>
    <row r="70" spans="1:19">
      <c r="A70" s="960" t="s">
        <v>182</v>
      </c>
      <c r="B70" s="960"/>
      <c r="C70" s="960"/>
      <c r="D70" s="960"/>
      <c r="E70" s="960"/>
      <c r="F70" s="960"/>
      <c r="G70" s="960"/>
      <c r="H70" s="960"/>
      <c r="I70" s="960"/>
      <c r="J70" s="960"/>
      <c r="K70" s="960"/>
      <c r="L70" s="960"/>
      <c r="M70" s="960"/>
      <c r="N70" s="960"/>
      <c r="O70" s="960"/>
      <c r="P70" s="960"/>
      <c r="Q70" s="960"/>
      <c r="R70" s="960"/>
      <c r="S70" s="1516"/>
    </row>
    <row r="71" spans="1:19">
      <c r="A71" s="960"/>
      <c r="B71" s="960"/>
      <c r="C71" s="960"/>
      <c r="D71" s="960"/>
      <c r="E71" s="960"/>
      <c r="F71" s="960"/>
      <c r="G71" s="960"/>
      <c r="H71" s="960"/>
      <c r="I71" s="960"/>
      <c r="J71" s="960"/>
      <c r="K71" s="960"/>
      <c r="L71" s="960"/>
      <c r="M71" s="960"/>
      <c r="N71" s="960"/>
      <c r="O71" s="960"/>
      <c r="P71" s="960"/>
      <c r="Q71" s="960"/>
      <c r="R71" s="960"/>
      <c r="S71" s="1516"/>
    </row>
  </sheetData>
  <mergeCells count="138">
    <mergeCell ref="G42:G48"/>
    <mergeCell ref="F42:F48"/>
    <mergeCell ref="D42:D48"/>
    <mergeCell ref="C42:C48"/>
    <mergeCell ref="B42:B48"/>
    <mergeCell ref="A42:A48"/>
    <mergeCell ref="O42:O48"/>
    <mergeCell ref="R42:R48"/>
    <mergeCell ref="Q42:Q48"/>
    <mergeCell ref="P42:P48"/>
    <mergeCell ref="J42:J48"/>
    <mergeCell ref="I42:I48"/>
    <mergeCell ref="H42:H48"/>
    <mergeCell ref="L42:L48"/>
    <mergeCell ref="K42:K48"/>
    <mergeCell ref="P4:P5"/>
    <mergeCell ref="Q4:Q5"/>
    <mergeCell ref="R4:R5"/>
    <mergeCell ref="S4:S5"/>
    <mergeCell ref="A8:A9"/>
    <mergeCell ref="C8:C9"/>
    <mergeCell ref="D8:D9"/>
    <mergeCell ref="E8:E9"/>
    <mergeCell ref="F8:F9"/>
    <mergeCell ref="G4:G5"/>
    <mergeCell ref="H4:H5"/>
    <mergeCell ref="I4:I5"/>
    <mergeCell ref="J4:J5"/>
    <mergeCell ref="M4:M5"/>
    <mergeCell ref="N4:N5"/>
    <mergeCell ref="A4:A5"/>
    <mergeCell ref="B4:B5"/>
    <mergeCell ref="C4:C5"/>
    <mergeCell ref="D4:D5"/>
    <mergeCell ref="E4:E5"/>
    <mergeCell ref="F4:F5"/>
    <mergeCell ref="S8:S9"/>
    <mergeCell ref="M8:M9"/>
    <mergeCell ref="P8:P9"/>
    <mergeCell ref="C10:C16"/>
    <mergeCell ref="D10:D16"/>
    <mergeCell ref="G10:G16"/>
    <mergeCell ref="H10:H16"/>
    <mergeCell ref="I10:I16"/>
    <mergeCell ref="J10:J16"/>
    <mergeCell ref="K10:K16"/>
    <mergeCell ref="O4:O5"/>
    <mergeCell ref="N8:N9"/>
    <mergeCell ref="O8:O9"/>
    <mergeCell ref="I17:I25"/>
    <mergeCell ref="J17:J25"/>
    <mergeCell ref="L10:L16"/>
    <mergeCell ref="Q8:Q9"/>
    <mergeCell ref="R8:R9"/>
    <mergeCell ref="G8:G9"/>
    <mergeCell ref="H8:H9"/>
    <mergeCell ref="I8:I9"/>
    <mergeCell ref="J8:J9"/>
    <mergeCell ref="K8:K9"/>
    <mergeCell ref="L8:L9"/>
    <mergeCell ref="R10:R16"/>
    <mergeCell ref="M10:M16"/>
    <mergeCell ref="N10:N16"/>
    <mergeCell ref="O10:O16"/>
    <mergeCell ref="P10:P16"/>
    <mergeCell ref="Q10:Q16"/>
    <mergeCell ref="Q17:Q25"/>
    <mergeCell ref="R17:R25"/>
    <mergeCell ref="M17:M25"/>
    <mergeCell ref="N17:N25"/>
    <mergeCell ref="O17:O25"/>
    <mergeCell ref="P17:P25"/>
    <mergeCell ref="A10:A16"/>
    <mergeCell ref="B10:B16"/>
    <mergeCell ref="R31:R36"/>
    <mergeCell ref="A26:A30"/>
    <mergeCell ref="B26:B30"/>
    <mergeCell ref="C26:C30"/>
    <mergeCell ref="D26:D30"/>
    <mergeCell ref="G26:G30"/>
    <mergeCell ref="H26:H30"/>
    <mergeCell ref="I26:I30"/>
    <mergeCell ref="K17:K25"/>
    <mergeCell ref="L17:L25"/>
    <mergeCell ref="A17:A25"/>
    <mergeCell ref="B17:B25"/>
    <mergeCell ref="C17:C25"/>
    <mergeCell ref="D17:D25"/>
    <mergeCell ref="G17:G25"/>
    <mergeCell ref="H17:H25"/>
    <mergeCell ref="R26:R30"/>
    <mergeCell ref="A31:A36"/>
    <mergeCell ref="B31:B36"/>
    <mergeCell ref="C31:C36"/>
    <mergeCell ref="D31:D36"/>
    <mergeCell ref="G31:G36"/>
    <mergeCell ref="H31:H36"/>
    <mergeCell ref="I31:I36"/>
    <mergeCell ref="J31:J36"/>
    <mergeCell ref="J26:J30"/>
    <mergeCell ref="K26:K30"/>
    <mergeCell ref="L26:L30"/>
    <mergeCell ref="O26:O30"/>
    <mergeCell ref="P26:P30"/>
    <mergeCell ref="Q26:Q30"/>
    <mergeCell ref="K31:K36"/>
    <mergeCell ref="L31:L36"/>
    <mergeCell ref="O31:O36"/>
    <mergeCell ref="P31:P36"/>
    <mergeCell ref="Q31:Q36"/>
    <mergeCell ref="R37:R41"/>
    <mergeCell ref="A37:A41"/>
    <mergeCell ref="B37:B41"/>
    <mergeCell ref="C37:C41"/>
    <mergeCell ref="D37:D41"/>
    <mergeCell ref="H37:H41"/>
    <mergeCell ref="I37:I41"/>
    <mergeCell ref="J37:J41"/>
    <mergeCell ref="K37:K41"/>
    <mergeCell ref="L37:L41"/>
    <mergeCell ref="O37:O41"/>
    <mergeCell ref="P37:P41"/>
    <mergeCell ref="R54:R57"/>
    <mergeCell ref="H54:H57"/>
    <mergeCell ref="I54:I57"/>
    <mergeCell ref="J54:J57"/>
    <mergeCell ref="K54:K57"/>
    <mergeCell ref="L54:L57"/>
    <mergeCell ref="M54:M57"/>
    <mergeCell ref="A49:C49"/>
    <mergeCell ref="A54:A57"/>
    <mergeCell ref="B54:B57"/>
    <mergeCell ref="C54:C57"/>
    <mergeCell ref="D54:D57"/>
    <mergeCell ref="G54:G57"/>
    <mergeCell ref="O54:O57"/>
    <mergeCell ref="P54:P57"/>
    <mergeCell ref="Q54:Q57"/>
  </mergeCells>
  <conditionalFormatting sqref="AC6">
    <cfRule type="iconSet" priority="1">
      <iconSet iconSet="3Arrows">
        <cfvo type="percent" val="0"/>
        <cfvo type="percent" val="33"/>
        <cfvo type="percent" val="67"/>
      </iconSet>
    </cfRule>
  </conditionalFormatting>
  <hyperlinks>
    <hyperlink ref="L49" r:id="rId1" xr:uid="{247212F9-3089-4774-80AE-0B46ADBF5353}"/>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4CE162-2356-4654-AFBD-41CCCA7C68B2}">
  <sheetPr codeName="Sheet10">
    <tabColor theme="9"/>
  </sheetPr>
  <dimension ref="A1:AD227"/>
  <sheetViews>
    <sheetView topLeftCell="A47" zoomScale="64" zoomScaleNormal="70" workbookViewId="0">
      <selection activeCell="Q63" sqref="Q63"/>
    </sheetView>
  </sheetViews>
  <sheetFormatPr defaultColWidth="8" defaultRowHeight="13.2"/>
  <cols>
    <col min="1" max="1" width="2.21875" style="37" customWidth="1"/>
    <col min="2" max="2" width="43.33203125" style="38" customWidth="1"/>
    <col min="3" max="3" width="34.88671875" style="38" customWidth="1"/>
    <col min="4" max="4" width="31.33203125" style="38" customWidth="1"/>
    <col min="5" max="5" width="18" style="38" hidden="1" customWidth="1"/>
    <col min="6" max="6" width="28.77734375" style="37" hidden="1" customWidth="1"/>
    <col min="7" max="7" width="26.33203125" style="37" hidden="1" customWidth="1"/>
    <col min="8" max="8" width="18" style="37" hidden="1" customWidth="1"/>
    <col min="9" max="9" width="64.88671875" style="37" hidden="1" customWidth="1"/>
    <col min="10" max="10" width="48" style="37" hidden="1" customWidth="1"/>
    <col min="11" max="11" width="43.33203125" style="37" hidden="1" customWidth="1"/>
    <col min="12" max="12" width="34.6640625" style="37" hidden="1" customWidth="1"/>
    <col min="13" max="13" width="13" style="37" hidden="1" customWidth="1"/>
    <col min="14" max="14" width="13" style="37" customWidth="1"/>
    <col min="15" max="18" width="8" style="37"/>
    <col min="19" max="19" width="9.33203125" style="37" bestFit="1" customWidth="1"/>
    <col min="20" max="23" width="8" style="37"/>
    <col min="24" max="24" width="10.21875" style="37" customWidth="1"/>
    <col min="25" max="16384" width="8" style="37"/>
  </cols>
  <sheetData>
    <row r="1" spans="1:30" ht="17.399999999999999">
      <c r="B1" s="226" t="s">
        <v>104</v>
      </c>
      <c r="C1" s="95" t="s">
        <v>1023</v>
      </c>
      <c r="D1" s="1154" t="s">
        <v>1436</v>
      </c>
      <c r="E1" s="1155"/>
    </row>
    <row r="2" spans="1:30" ht="17.399999999999999">
      <c r="A2" s="1157"/>
      <c r="B2" s="226" t="s">
        <v>106</v>
      </c>
      <c r="C2" s="95" t="s">
        <v>1024</v>
      </c>
      <c r="D2" s="226"/>
      <c r="E2" s="1158"/>
      <c r="F2" s="1157"/>
      <c r="G2" s="1157"/>
      <c r="H2" s="1157"/>
      <c r="I2" s="1157"/>
      <c r="J2" s="1157"/>
      <c r="K2" s="1157"/>
      <c r="L2" s="1157"/>
      <c r="M2" s="1157"/>
    </row>
    <row r="3" spans="1:30" ht="23.4" thickBot="1">
      <c r="A3" s="1157"/>
      <c r="B3" s="226" t="s">
        <v>108</v>
      </c>
      <c r="C3" s="551" t="s">
        <v>1437</v>
      </c>
      <c r="D3" s="226"/>
      <c r="E3" s="1158"/>
      <c r="F3" s="1157"/>
      <c r="G3" s="1157"/>
      <c r="H3" s="1159" t="s">
        <v>1438</v>
      </c>
      <c r="I3" s="1157"/>
      <c r="J3" s="1157"/>
      <c r="K3" s="1157"/>
      <c r="L3" s="1157"/>
      <c r="M3" s="1157"/>
    </row>
    <row r="4" spans="1:30" s="36" customFormat="1" ht="105.6" thickBot="1">
      <c r="A4" s="1124"/>
      <c r="B4" s="1126" t="s">
        <v>1439</v>
      </c>
      <c r="C4" s="1153" t="s">
        <v>1440</v>
      </c>
      <c r="D4" s="1153" t="s">
        <v>1441</v>
      </c>
      <c r="E4" s="1126" t="s">
        <v>1442</v>
      </c>
      <c r="F4" s="1126" t="s">
        <v>1443</v>
      </c>
      <c r="G4" s="1126" t="s">
        <v>1444</v>
      </c>
      <c r="H4" s="1127" t="s">
        <v>1445</v>
      </c>
      <c r="I4" s="1130" t="s">
        <v>1446</v>
      </c>
      <c r="J4" s="1130" t="s">
        <v>109</v>
      </c>
      <c r="K4" s="1126" t="s">
        <v>122</v>
      </c>
      <c r="L4" s="1126" t="s">
        <v>124</v>
      </c>
      <c r="M4" s="1126" t="s">
        <v>125</v>
      </c>
      <c r="N4" s="329" t="s">
        <v>370</v>
      </c>
      <c r="P4" s="20" t="s">
        <v>371</v>
      </c>
      <c r="Q4" s="21"/>
      <c r="R4" s="21"/>
      <c r="S4" s="21"/>
      <c r="T4" s="21"/>
      <c r="U4" s="21"/>
      <c r="V4" s="21"/>
      <c r="W4" s="54"/>
      <c r="X4" s="21"/>
      <c r="Y4" s="4"/>
      <c r="Z4" s="27" t="s">
        <v>372</v>
      </c>
      <c r="AA4" s="27" t="s">
        <v>373</v>
      </c>
      <c r="AB4" s="27" t="s">
        <v>140</v>
      </c>
      <c r="AC4" s="27" t="s">
        <v>132</v>
      </c>
      <c r="AD4" s="27" t="s">
        <v>150</v>
      </c>
    </row>
    <row r="5" spans="1:30" s="1139" customFormat="1" ht="21">
      <c r="A5" s="1786" t="s">
        <v>1447</v>
      </c>
      <c r="B5" s="1786"/>
      <c r="C5" s="1786"/>
      <c r="D5" s="1786"/>
      <c r="E5" s="1786"/>
      <c r="F5" s="1786"/>
      <c r="G5" s="1786"/>
      <c r="H5" s="1786"/>
      <c r="I5" s="1786"/>
      <c r="J5" s="1786"/>
      <c r="K5" s="1786"/>
      <c r="L5" s="1786"/>
      <c r="M5" s="1786"/>
      <c r="N5" s="1138"/>
      <c r="P5" s="1140" t="s">
        <v>375</v>
      </c>
      <c r="Q5" s="1140" t="s">
        <v>901</v>
      </c>
      <c r="R5" s="1140" t="s">
        <v>1028</v>
      </c>
      <c r="S5" s="1140" t="s">
        <v>971</v>
      </c>
      <c r="T5" s="1140" t="s">
        <v>903</v>
      </c>
      <c r="U5" s="1140" t="s">
        <v>380</v>
      </c>
      <c r="V5" s="1140" t="s">
        <v>904</v>
      </c>
      <c r="W5" s="1140" t="s">
        <v>545</v>
      </c>
      <c r="X5" s="1141" t="s">
        <v>383</v>
      </c>
      <c r="Y5" s="4"/>
      <c r="Z5" s="1131"/>
      <c r="AA5" s="1131"/>
      <c r="AB5" s="1131"/>
      <c r="AC5" s="1131"/>
      <c r="AD5" s="1131"/>
    </row>
    <row r="6" spans="1:30" s="1139" customFormat="1" ht="21">
      <c r="A6" s="1787" t="s">
        <v>1448</v>
      </c>
      <c r="B6" s="1787"/>
      <c r="C6" s="1787"/>
      <c r="D6" s="1787"/>
      <c r="E6" s="1787"/>
      <c r="F6" s="1787"/>
      <c r="G6" s="1787"/>
      <c r="H6" s="1787"/>
      <c r="I6" s="1787"/>
      <c r="J6" s="1787"/>
      <c r="K6" s="1787"/>
      <c r="L6" s="1787"/>
      <c r="M6" s="1787"/>
      <c r="N6" s="1142"/>
      <c r="P6" s="1143" t="s">
        <v>384</v>
      </c>
      <c r="Q6" s="1144">
        <f>H12</f>
        <v>0.7</v>
      </c>
      <c r="R6" s="1144">
        <f>(H18+H21)/2</f>
        <v>0.55000000000000004</v>
      </c>
      <c r="S6" s="1144"/>
      <c r="T6" s="1144">
        <f>(H28)</f>
        <v>0.35</v>
      </c>
      <c r="U6" s="1144"/>
      <c r="V6" s="1144">
        <f>(H43+H46+H49+H51)/4</f>
        <v>0.17499999999999999</v>
      </c>
      <c r="W6" s="1144">
        <f>(H43+H46+H49+H51)/4</f>
        <v>0.17499999999999999</v>
      </c>
      <c r="X6" s="1145">
        <f>AVERAGE(Q6:W6)</f>
        <v>0.39</v>
      </c>
      <c r="Y6" s="4"/>
      <c r="Z6" s="4"/>
      <c r="AA6" s="4"/>
      <c r="AB6" s="4"/>
      <c r="AC6" s="4"/>
      <c r="AD6" s="4"/>
    </row>
    <row r="7" spans="1:30" s="1139" customFormat="1" ht="156.6">
      <c r="A7" s="1788"/>
      <c r="B7" s="1125" t="s">
        <v>1449</v>
      </c>
      <c r="C7" s="1125"/>
      <c r="D7" s="1125"/>
      <c r="E7" s="1125" t="s">
        <v>1450</v>
      </c>
      <c r="F7" s="1134"/>
      <c r="G7" s="1134" t="s">
        <v>140</v>
      </c>
      <c r="H7" s="1135">
        <v>0.6</v>
      </c>
      <c r="I7" s="1125" t="s">
        <v>1451</v>
      </c>
      <c r="J7" s="1125" t="s">
        <v>1452</v>
      </c>
      <c r="K7" s="1129" t="s">
        <v>1453</v>
      </c>
      <c r="L7" s="1125" t="s">
        <v>1454</v>
      </c>
      <c r="M7" s="1128"/>
      <c r="N7" s="1128"/>
    </row>
    <row r="8" spans="1:30" s="1139" customFormat="1" ht="139.19999999999999">
      <c r="A8" s="1788"/>
      <c r="B8" s="1125" t="s">
        <v>1455</v>
      </c>
      <c r="C8" s="1125"/>
      <c r="D8" s="1125"/>
      <c r="E8" s="1125" t="s">
        <v>1456</v>
      </c>
      <c r="F8" s="1134"/>
      <c r="G8" s="1134" t="s">
        <v>140</v>
      </c>
      <c r="H8" s="1135">
        <v>1</v>
      </c>
      <c r="I8" s="1125" t="s">
        <v>1457</v>
      </c>
      <c r="J8" s="1125" t="s">
        <v>1458</v>
      </c>
      <c r="K8" s="1129" t="s">
        <v>1459</v>
      </c>
      <c r="L8" s="1129" t="s">
        <v>1460</v>
      </c>
      <c r="M8" s="1147"/>
      <c r="N8" s="1147"/>
    </row>
    <row r="9" spans="1:30" s="1139" customFormat="1" ht="17.399999999999999">
      <c r="A9" s="1788"/>
      <c r="B9" s="1125" t="s">
        <v>1461</v>
      </c>
      <c r="C9" s="1125"/>
      <c r="D9" s="1125"/>
      <c r="E9" s="1125"/>
      <c r="F9" s="1134"/>
      <c r="G9" s="1134"/>
      <c r="H9" s="1134"/>
      <c r="I9" s="1146"/>
      <c r="J9" s="1146"/>
      <c r="K9" s="1136"/>
      <c r="L9" s="1136"/>
      <c r="M9" s="1136"/>
      <c r="N9" s="1136"/>
    </row>
    <row r="10" spans="1:30" s="1149" customFormat="1" ht="17.399999999999999">
      <c r="A10" s="1789" t="s">
        <v>1462</v>
      </c>
      <c r="B10" s="1789"/>
      <c r="C10" s="1789"/>
      <c r="D10" s="1789"/>
      <c r="E10" s="1789"/>
      <c r="F10" s="1789"/>
      <c r="G10" s="1789"/>
      <c r="H10" s="1789"/>
      <c r="I10" s="1789"/>
      <c r="J10" s="1789"/>
      <c r="K10" s="1789"/>
      <c r="L10" s="1789"/>
      <c r="M10" s="1789"/>
      <c r="N10" s="1148"/>
    </row>
    <row r="11" spans="1:30" s="1139" customFormat="1" ht="17.399999999999999">
      <c r="A11" s="1781" t="s">
        <v>1463</v>
      </c>
      <c r="B11" s="1781"/>
      <c r="C11" s="1781"/>
      <c r="D11" s="1781"/>
      <c r="E11" s="1781"/>
      <c r="F11" s="1781"/>
      <c r="G11" s="1781"/>
      <c r="H11" s="1781"/>
      <c r="I11" s="1781"/>
      <c r="J11" s="1781"/>
      <c r="K11" s="1781"/>
      <c r="L11" s="1781"/>
      <c r="M11" s="1781"/>
      <c r="N11" s="1150"/>
    </row>
    <row r="12" spans="1:30" s="1137" customFormat="1" ht="155.1" customHeight="1">
      <c r="A12" s="1780"/>
      <c r="B12" s="1125" t="s">
        <v>1464</v>
      </c>
      <c r="C12" s="267" t="s">
        <v>1465</v>
      </c>
      <c r="D12" s="1125"/>
      <c r="E12" s="1125" t="s">
        <v>1466</v>
      </c>
      <c r="F12" s="1125" t="s">
        <v>1467</v>
      </c>
      <c r="G12" s="1134" t="s">
        <v>132</v>
      </c>
      <c r="H12" s="1135">
        <v>0.7</v>
      </c>
      <c r="I12" s="1125" t="s">
        <v>1468</v>
      </c>
      <c r="J12" s="1125" t="s">
        <v>1469</v>
      </c>
      <c r="K12" s="1125"/>
      <c r="L12" s="1125"/>
      <c r="M12" s="1125" t="s">
        <v>1470</v>
      </c>
      <c r="N12" s="1161">
        <v>0</v>
      </c>
    </row>
    <row r="13" spans="1:30" s="1137" customFormat="1" ht="87">
      <c r="A13" s="1780"/>
      <c r="B13" s="1125" t="s">
        <v>1464</v>
      </c>
      <c r="C13" s="267" t="s">
        <v>1471</v>
      </c>
      <c r="D13" s="1125"/>
      <c r="E13" s="1125"/>
      <c r="F13" s="1125"/>
      <c r="G13" s="1134"/>
      <c r="H13" s="1135"/>
      <c r="I13" s="1125"/>
      <c r="J13" s="1125"/>
      <c r="K13" s="1125"/>
      <c r="L13" s="1125"/>
      <c r="M13" s="1125"/>
      <c r="N13" s="1161">
        <v>0</v>
      </c>
    </row>
    <row r="14" spans="1:30" s="1137" customFormat="1" ht="87">
      <c r="A14" s="1780"/>
      <c r="B14" s="1125" t="s">
        <v>1464</v>
      </c>
      <c r="C14" s="267" t="s">
        <v>1472</v>
      </c>
      <c r="D14" s="1125"/>
      <c r="E14" s="1125"/>
      <c r="F14" s="1125"/>
      <c r="G14" s="1134"/>
      <c r="H14" s="1135"/>
      <c r="I14" s="1125"/>
      <c r="J14" s="1125"/>
      <c r="K14" s="1125"/>
      <c r="L14" s="1125"/>
      <c r="M14" s="1125"/>
      <c r="N14" s="1161">
        <v>0</v>
      </c>
    </row>
    <row r="15" spans="1:30" s="1137" customFormat="1" ht="87">
      <c r="A15" s="1780"/>
      <c r="B15" s="1125" t="s">
        <v>1464</v>
      </c>
      <c r="C15" s="1160" t="s">
        <v>1473</v>
      </c>
      <c r="D15" s="1125"/>
      <c r="E15" s="1125"/>
      <c r="F15" s="1125"/>
      <c r="G15" s="1134"/>
      <c r="H15" s="1152"/>
      <c r="I15" s="1152"/>
      <c r="J15" s="1152"/>
      <c r="K15" s="1136"/>
      <c r="L15" s="1136"/>
      <c r="M15" s="1136"/>
      <c r="N15" s="1161">
        <v>0</v>
      </c>
    </row>
    <row r="16" spans="1:30" s="1137" customFormat="1" ht="87">
      <c r="A16" s="1780"/>
      <c r="B16" s="1125" t="s">
        <v>1464</v>
      </c>
      <c r="C16" s="1160" t="s">
        <v>1474</v>
      </c>
      <c r="D16" s="1125"/>
      <c r="E16" s="1125"/>
      <c r="F16" s="1125"/>
      <c r="G16" s="1134"/>
      <c r="H16" s="1152"/>
      <c r="I16" s="1152"/>
      <c r="J16" s="1152"/>
      <c r="K16" s="1136"/>
      <c r="L16" s="1136"/>
      <c r="M16" s="1136"/>
      <c r="N16" s="1161">
        <v>0</v>
      </c>
    </row>
    <row r="17" spans="1:14" s="1137" customFormat="1" ht="17.399999999999999">
      <c r="A17" s="1781" t="s">
        <v>1475</v>
      </c>
      <c r="B17" s="1781"/>
      <c r="C17" s="1781"/>
      <c r="D17" s="1781"/>
      <c r="E17" s="1781"/>
      <c r="F17" s="1781"/>
      <c r="G17" s="1781"/>
      <c r="H17" s="1781"/>
      <c r="I17" s="1781"/>
      <c r="J17" s="1781"/>
      <c r="K17" s="1781"/>
      <c r="L17" s="1781"/>
      <c r="M17" s="1781"/>
      <c r="N17" s="1150"/>
    </row>
    <row r="18" spans="1:14" s="1137" customFormat="1" ht="121.8">
      <c r="A18" s="1780"/>
      <c r="B18" s="1125" t="s">
        <v>1476</v>
      </c>
      <c r="C18" s="126" t="s">
        <v>1477</v>
      </c>
      <c r="D18" s="1125"/>
      <c r="E18" s="1125" t="s">
        <v>1466</v>
      </c>
      <c r="F18" s="1134" t="s">
        <v>1478</v>
      </c>
      <c r="G18" s="1134" t="s">
        <v>140</v>
      </c>
      <c r="H18" s="1135">
        <v>1</v>
      </c>
      <c r="I18" s="1125" t="s">
        <v>1479</v>
      </c>
      <c r="J18" s="1125" t="s">
        <v>1480</v>
      </c>
      <c r="K18" s="1125"/>
      <c r="L18" s="1136"/>
      <c r="M18" s="1136"/>
      <c r="N18" s="1161">
        <v>0.5</v>
      </c>
    </row>
    <row r="19" spans="1:14" s="1137" customFormat="1" ht="121.8">
      <c r="A19" s="1780"/>
      <c r="B19" s="1125" t="s">
        <v>1476</v>
      </c>
      <c r="C19" s="267" t="s">
        <v>1481</v>
      </c>
      <c r="D19" s="1125"/>
      <c r="E19" s="1125"/>
      <c r="F19" s="1134"/>
      <c r="G19" s="1134"/>
      <c r="H19" s="1135"/>
      <c r="I19" s="1125"/>
      <c r="J19" s="1125"/>
      <c r="K19" s="1125"/>
      <c r="L19" s="1136"/>
      <c r="M19" s="1136"/>
      <c r="N19" s="1161">
        <v>0</v>
      </c>
    </row>
    <row r="20" spans="1:14" s="1137" customFormat="1" ht="121.8">
      <c r="A20" s="1780"/>
      <c r="B20" s="1125" t="s">
        <v>1476</v>
      </c>
      <c r="C20" s="267" t="s">
        <v>1482</v>
      </c>
      <c r="D20" s="1125"/>
      <c r="E20" s="1125"/>
      <c r="F20" s="1134"/>
      <c r="G20" s="1134"/>
      <c r="H20" s="1135"/>
      <c r="I20" s="1125"/>
      <c r="J20" s="1125"/>
      <c r="K20" s="1125"/>
      <c r="L20" s="1136"/>
      <c r="M20" s="1136"/>
      <c r="N20" s="1161">
        <v>0</v>
      </c>
    </row>
    <row r="21" spans="1:14" s="1137" customFormat="1" ht="121.8">
      <c r="A21" s="1780"/>
      <c r="B21" s="1125" t="s">
        <v>1483</v>
      </c>
      <c r="C21" s="267" t="s">
        <v>1484</v>
      </c>
      <c r="D21" s="1125"/>
      <c r="E21" s="1125" t="s">
        <v>1485</v>
      </c>
      <c r="F21" s="1134" t="s">
        <v>1486</v>
      </c>
      <c r="G21" s="1134" t="s">
        <v>140</v>
      </c>
      <c r="H21" s="1135">
        <v>0.1</v>
      </c>
      <c r="I21" s="1125" t="s">
        <v>1487</v>
      </c>
      <c r="J21" s="1125" t="s">
        <v>1488</v>
      </c>
      <c r="K21" s="1125" t="s">
        <v>1489</v>
      </c>
      <c r="L21" s="1129" t="s">
        <v>1490</v>
      </c>
      <c r="M21" s="1136"/>
      <c r="N21" s="1161">
        <v>0.5</v>
      </c>
    </row>
    <row r="22" spans="1:14" s="1137" customFormat="1" ht="104.4">
      <c r="A22" s="1780"/>
      <c r="B22" s="1125" t="s">
        <v>1483</v>
      </c>
      <c r="C22" s="267" t="s">
        <v>1491</v>
      </c>
      <c r="D22" s="1125"/>
      <c r="E22" s="1125"/>
      <c r="F22" s="1134"/>
      <c r="G22" s="1134"/>
      <c r="H22" s="1135"/>
      <c r="I22" s="1125"/>
      <c r="J22" s="1125"/>
      <c r="K22" s="1125"/>
      <c r="L22" s="1129"/>
      <c r="M22" s="1136"/>
      <c r="N22" s="1161">
        <v>0</v>
      </c>
    </row>
    <row r="23" spans="1:14" s="1137" customFormat="1" ht="17.399999999999999">
      <c r="A23" s="1781" t="s">
        <v>1492</v>
      </c>
      <c r="B23" s="1781"/>
      <c r="C23" s="1781"/>
      <c r="D23" s="1781"/>
      <c r="E23" s="1781"/>
      <c r="F23" s="1781"/>
      <c r="G23" s="1781"/>
      <c r="H23" s="1781"/>
      <c r="I23" s="1781"/>
      <c r="J23" s="1781"/>
      <c r="K23" s="1781"/>
      <c r="L23" s="1781"/>
      <c r="M23" s="1781"/>
      <c r="N23" s="1150"/>
    </row>
    <row r="24" spans="1:14" s="1137" customFormat="1" ht="17.399999999999999">
      <c r="A24" s="1151"/>
      <c r="B24" s="1125" t="s">
        <v>1461</v>
      </c>
      <c r="C24" s="1125"/>
      <c r="D24" s="1125"/>
      <c r="E24" s="1125"/>
      <c r="F24" s="1134"/>
      <c r="G24" s="1134"/>
      <c r="H24" s="1152"/>
      <c r="I24" s="1152"/>
      <c r="J24" s="1152"/>
      <c r="K24" s="1136"/>
      <c r="L24" s="1136"/>
      <c r="M24" s="1136"/>
      <c r="N24" s="1136"/>
    </row>
    <row r="25" spans="1:14" s="1139" customFormat="1" ht="17.399999999999999">
      <c r="A25" s="1781" t="s">
        <v>1493</v>
      </c>
      <c r="B25" s="1781"/>
      <c r="C25" s="1781"/>
      <c r="D25" s="1781"/>
      <c r="E25" s="1781"/>
      <c r="F25" s="1781"/>
      <c r="G25" s="1781"/>
      <c r="H25" s="1781"/>
      <c r="I25" s="1781"/>
      <c r="J25" s="1781"/>
      <c r="K25" s="1781"/>
      <c r="L25" s="1781"/>
      <c r="M25" s="1781"/>
      <c r="N25" s="1150"/>
    </row>
    <row r="26" spans="1:14" s="1137" customFormat="1" ht="17.399999999999999">
      <c r="A26" s="1151"/>
      <c r="B26" s="1125" t="s">
        <v>1461</v>
      </c>
      <c r="C26" s="1125"/>
      <c r="D26" s="1125"/>
      <c r="E26" s="1125"/>
      <c r="F26" s="1134"/>
      <c r="G26" s="1134"/>
      <c r="H26" s="1152"/>
      <c r="I26" s="1152"/>
      <c r="J26" s="1152"/>
      <c r="K26" s="1136"/>
      <c r="L26" s="1136"/>
      <c r="M26" s="1136"/>
      <c r="N26" s="1136"/>
    </row>
    <row r="27" spans="1:14" s="1139" customFormat="1" ht="17.399999999999999">
      <c r="A27" s="1781" t="s">
        <v>1494</v>
      </c>
      <c r="B27" s="1781"/>
      <c r="C27" s="1781"/>
      <c r="D27" s="1781"/>
      <c r="E27" s="1781"/>
      <c r="F27" s="1781"/>
      <c r="G27" s="1781"/>
      <c r="H27" s="1781"/>
      <c r="I27" s="1781"/>
      <c r="J27" s="1781"/>
      <c r="K27" s="1781"/>
      <c r="L27" s="1781"/>
      <c r="M27" s="1781"/>
      <c r="N27" s="1150"/>
    </row>
    <row r="28" spans="1:14" s="1137" customFormat="1" ht="156.6">
      <c r="A28" s="1782"/>
      <c r="B28" s="1160" t="s">
        <v>1495</v>
      </c>
      <c r="C28" s="1133" t="s">
        <v>1496</v>
      </c>
      <c r="D28" s="1125"/>
      <c r="E28" s="1125" t="s">
        <v>1450</v>
      </c>
      <c r="F28" s="1134" t="s">
        <v>1497</v>
      </c>
      <c r="G28" s="1134" t="s">
        <v>140</v>
      </c>
      <c r="H28" s="1135">
        <v>0.35</v>
      </c>
      <c r="I28" s="1125" t="s">
        <v>1498</v>
      </c>
      <c r="J28" s="1125" t="s">
        <v>1499</v>
      </c>
      <c r="K28" s="1136"/>
      <c r="L28" s="1136"/>
      <c r="M28" s="1136"/>
      <c r="N28" s="1161">
        <v>0</v>
      </c>
    </row>
    <row r="29" spans="1:14" s="1137" customFormat="1" ht="156.6">
      <c r="A29" s="1783"/>
      <c r="B29" s="1160" t="s">
        <v>1495</v>
      </c>
      <c r="C29" s="1160" t="s">
        <v>1500</v>
      </c>
      <c r="D29" s="1125"/>
      <c r="E29" s="1125"/>
      <c r="F29" s="1134"/>
      <c r="G29" s="1134"/>
      <c r="H29" s="1152"/>
      <c r="I29" s="1152"/>
      <c r="J29" s="1152"/>
      <c r="K29" s="1136"/>
      <c r="L29" s="1136"/>
      <c r="M29" s="1136"/>
      <c r="N29" s="1161">
        <v>0</v>
      </c>
    </row>
    <row r="30" spans="1:14" s="1137" customFormat="1" ht="156.6">
      <c r="A30" s="1784"/>
      <c r="B30" s="1160" t="s">
        <v>1495</v>
      </c>
      <c r="C30" s="1160" t="s">
        <v>1501</v>
      </c>
      <c r="D30" s="1125"/>
      <c r="E30" s="1125"/>
      <c r="F30" s="1134"/>
      <c r="G30" s="1134"/>
      <c r="H30" s="1152"/>
      <c r="I30" s="1152"/>
      <c r="J30" s="1152"/>
      <c r="K30" s="1136"/>
      <c r="L30" s="1136"/>
      <c r="M30" s="1136"/>
      <c r="N30" s="1161">
        <v>0</v>
      </c>
    </row>
    <row r="31" spans="1:14" s="1137" customFormat="1" ht="17.399999999999999">
      <c r="A31" s="1781" t="s">
        <v>1502</v>
      </c>
      <c r="B31" s="1781"/>
      <c r="C31" s="1781"/>
      <c r="D31" s="1781"/>
      <c r="E31" s="1781"/>
      <c r="F31" s="1781"/>
      <c r="G31" s="1781"/>
      <c r="H31" s="1781"/>
      <c r="I31" s="1781"/>
      <c r="J31" s="1781"/>
      <c r="K31" s="1781"/>
      <c r="L31" s="1781"/>
      <c r="M31" s="1781"/>
      <c r="N31" s="1150"/>
    </row>
    <row r="32" spans="1:14" s="1137" customFormat="1" ht="170.1" customHeight="1">
      <c r="A32" s="1780"/>
      <c r="B32" s="1125" t="s">
        <v>1503</v>
      </c>
      <c r="C32" s="267" t="s">
        <v>1504</v>
      </c>
      <c r="D32" s="1125"/>
      <c r="E32" s="1125" t="s">
        <v>1505</v>
      </c>
      <c r="F32" s="1134" t="s">
        <v>1497</v>
      </c>
      <c r="G32" s="1134" t="s">
        <v>140</v>
      </c>
      <c r="H32" s="1135">
        <v>0.6</v>
      </c>
      <c r="I32" s="1125" t="s">
        <v>1506</v>
      </c>
      <c r="J32" s="1125" t="s">
        <v>1507</v>
      </c>
      <c r="K32" s="1125" t="s">
        <v>1508</v>
      </c>
      <c r="L32" s="1125" t="s">
        <v>1509</v>
      </c>
      <c r="M32" s="1136"/>
      <c r="N32" s="1161">
        <v>0</v>
      </c>
    </row>
    <row r="33" spans="1:14" s="1137" customFormat="1" ht="129.9" customHeight="1">
      <c r="A33" s="1780"/>
      <c r="B33" s="1125" t="s">
        <v>1503</v>
      </c>
      <c r="C33" s="267" t="s">
        <v>1510</v>
      </c>
      <c r="D33" s="1125"/>
      <c r="E33" s="1125"/>
      <c r="F33" s="1134"/>
      <c r="G33" s="1134"/>
      <c r="H33" s="1135"/>
      <c r="I33" s="1125"/>
      <c r="J33" s="1125"/>
      <c r="K33" s="1125"/>
      <c r="L33" s="1125"/>
      <c r="M33" s="1136"/>
      <c r="N33" s="1161">
        <v>0</v>
      </c>
    </row>
    <row r="34" spans="1:14" s="1137" customFormat="1" ht="139.80000000000001" thickBot="1">
      <c r="A34" s="1780"/>
      <c r="B34" s="1165" t="s">
        <v>1503</v>
      </c>
      <c r="C34" s="1166" t="s">
        <v>1511</v>
      </c>
      <c r="D34" s="1165"/>
      <c r="E34" s="1165"/>
      <c r="F34" s="1167"/>
      <c r="G34" s="1167"/>
      <c r="H34" s="1168"/>
      <c r="I34" s="1165"/>
      <c r="J34" s="1165"/>
      <c r="K34" s="1165"/>
      <c r="L34" s="1165"/>
      <c r="M34" s="1169"/>
      <c r="N34" s="1171">
        <v>0</v>
      </c>
    </row>
    <row r="35" spans="1:14" s="1137" customFormat="1" ht="102" customHeight="1">
      <c r="A35" s="1780"/>
      <c r="B35" s="1162" t="s">
        <v>1512</v>
      </c>
      <c r="C35" s="267" t="s">
        <v>1513</v>
      </c>
      <c r="D35" s="1162"/>
      <c r="E35" s="1162" t="s">
        <v>1514</v>
      </c>
      <c r="F35" s="1163" t="s">
        <v>1515</v>
      </c>
      <c r="G35" s="1163" t="s">
        <v>140</v>
      </c>
      <c r="H35" s="1164">
        <v>0.05</v>
      </c>
      <c r="I35" s="1162" t="s">
        <v>1516</v>
      </c>
      <c r="J35" s="1162" t="s">
        <v>1517</v>
      </c>
      <c r="K35" s="1156"/>
      <c r="L35" s="1156"/>
      <c r="M35" s="1156"/>
      <c r="N35" s="1170">
        <v>0</v>
      </c>
    </row>
    <row r="36" spans="1:14" s="1137" customFormat="1" ht="64.5" customHeight="1">
      <c r="A36" s="1780"/>
      <c r="B36" s="1162" t="s">
        <v>1512</v>
      </c>
      <c r="C36" s="267" t="s">
        <v>1518</v>
      </c>
      <c r="D36" s="1162"/>
      <c r="E36" s="1162"/>
      <c r="F36" s="1163"/>
      <c r="G36" s="1163"/>
      <c r="H36" s="1164"/>
      <c r="I36" s="1162"/>
      <c r="J36" s="1162"/>
      <c r="K36" s="1156"/>
      <c r="L36" s="1156"/>
      <c r="M36" s="1156"/>
      <c r="N36" s="1161">
        <v>0</v>
      </c>
    </row>
    <row r="37" spans="1:14" s="1137" customFormat="1" ht="68.099999999999994" customHeight="1" thickBot="1">
      <c r="A37" s="1780"/>
      <c r="B37" s="1165" t="s">
        <v>1512</v>
      </c>
      <c r="C37" s="1166" t="s">
        <v>1519</v>
      </c>
      <c r="D37" s="1165"/>
      <c r="E37" s="1165"/>
      <c r="F37" s="1167"/>
      <c r="G37" s="1167"/>
      <c r="H37" s="1168"/>
      <c r="I37" s="1165"/>
      <c r="J37" s="1165"/>
      <c r="K37" s="1169"/>
      <c r="L37" s="1169"/>
      <c r="M37" s="1169"/>
      <c r="N37" s="1171">
        <v>0</v>
      </c>
    </row>
    <row r="38" spans="1:14" s="1137" customFormat="1" ht="250.5" customHeight="1">
      <c r="A38" s="1780"/>
      <c r="B38" s="1162" t="s">
        <v>1520</v>
      </c>
      <c r="C38" s="267" t="s">
        <v>1521</v>
      </c>
      <c r="D38" s="1162"/>
      <c r="E38" s="1162" t="s">
        <v>1466</v>
      </c>
      <c r="F38" s="1163" t="s">
        <v>1522</v>
      </c>
      <c r="G38" s="1163" t="s">
        <v>150</v>
      </c>
      <c r="H38" s="1164">
        <v>0</v>
      </c>
      <c r="I38" s="1162"/>
      <c r="J38" s="1162"/>
      <c r="K38" s="1156"/>
      <c r="L38" s="1156"/>
      <c r="M38" s="1156"/>
      <c r="N38" s="1173">
        <v>0</v>
      </c>
    </row>
    <row r="39" spans="1:14" s="1137" customFormat="1" ht="156.6">
      <c r="A39" s="1780"/>
      <c r="B39" s="1162" t="s">
        <v>1520</v>
      </c>
      <c r="C39" s="267" t="s">
        <v>1523</v>
      </c>
      <c r="D39" s="1162"/>
      <c r="E39" s="1162"/>
      <c r="F39" s="1163"/>
      <c r="G39" s="1163"/>
      <c r="H39" s="1164"/>
      <c r="I39" s="1162"/>
      <c r="J39" s="1162"/>
      <c r="K39" s="1156"/>
      <c r="L39" s="1156"/>
      <c r="M39" s="1156"/>
      <c r="N39" s="1161">
        <v>0</v>
      </c>
    </row>
    <row r="40" spans="1:14" s="1137" customFormat="1" ht="209.4" thickBot="1">
      <c r="A40" s="1780"/>
      <c r="B40" s="1162" t="s">
        <v>1520</v>
      </c>
      <c r="C40" s="1166" t="s">
        <v>1524</v>
      </c>
      <c r="D40" s="1165"/>
      <c r="E40" s="1165"/>
      <c r="F40" s="1167"/>
      <c r="G40" s="1167"/>
      <c r="H40" s="1168"/>
      <c r="I40" s="1165"/>
      <c r="J40" s="1165"/>
      <c r="K40" s="1169"/>
      <c r="L40" s="1169"/>
      <c r="M40" s="1169"/>
      <c r="N40" s="1172">
        <v>0</v>
      </c>
    </row>
    <row r="41" spans="1:14" s="1137" customFormat="1" ht="105" thickBot="1">
      <c r="A41" s="1780"/>
      <c r="B41" s="1175" t="s">
        <v>1525</v>
      </c>
      <c r="C41" s="1175"/>
      <c r="D41" s="1175"/>
      <c r="E41" s="1175" t="s">
        <v>1466</v>
      </c>
      <c r="F41" s="1176" t="s">
        <v>1526</v>
      </c>
      <c r="G41" s="1176" t="s">
        <v>140</v>
      </c>
      <c r="H41" s="1177">
        <v>0.15</v>
      </c>
      <c r="I41" s="1175" t="s">
        <v>1527</v>
      </c>
      <c r="J41" s="1175" t="s">
        <v>1528</v>
      </c>
      <c r="K41" s="1178"/>
      <c r="L41" s="1179"/>
      <c r="M41" s="1179"/>
      <c r="N41" s="1179"/>
    </row>
    <row r="42" spans="1:14" s="1139" customFormat="1" ht="17.399999999999999">
      <c r="A42" s="1781" t="s">
        <v>1529</v>
      </c>
      <c r="B42" s="1785"/>
      <c r="C42" s="1785"/>
      <c r="D42" s="1785"/>
      <c r="E42" s="1785"/>
      <c r="F42" s="1785"/>
      <c r="G42" s="1785"/>
      <c r="H42" s="1785"/>
      <c r="I42" s="1785"/>
      <c r="J42" s="1785"/>
      <c r="K42" s="1785"/>
      <c r="L42" s="1785"/>
      <c r="M42" s="1785"/>
      <c r="N42" s="1174"/>
    </row>
    <row r="43" spans="1:14" s="1137" customFormat="1" ht="104.4">
      <c r="A43" s="1780"/>
      <c r="B43" s="1125" t="s">
        <v>1530</v>
      </c>
      <c r="C43" s="126" t="s">
        <v>1531</v>
      </c>
      <c r="D43" s="1125"/>
      <c r="E43" s="1125" t="s">
        <v>1532</v>
      </c>
      <c r="F43" s="1134" t="s">
        <v>1533</v>
      </c>
      <c r="G43" s="1134" t="s">
        <v>150</v>
      </c>
      <c r="H43" s="1135">
        <v>0</v>
      </c>
      <c r="I43" s="1125"/>
      <c r="J43" s="1125"/>
      <c r="K43" s="1136"/>
      <c r="L43" s="1136"/>
      <c r="M43" s="1136"/>
      <c r="N43" s="1161">
        <v>0</v>
      </c>
    </row>
    <row r="44" spans="1:14" s="1137" customFormat="1" ht="104.4">
      <c r="A44" s="1780"/>
      <c r="B44" s="1125" t="s">
        <v>1530</v>
      </c>
      <c r="C44" s="267" t="s">
        <v>1534</v>
      </c>
      <c r="D44" s="1125"/>
      <c r="E44" s="1125"/>
      <c r="F44" s="1134"/>
      <c r="G44" s="1134"/>
      <c r="H44" s="1135"/>
      <c r="I44" s="1125"/>
      <c r="J44" s="1125"/>
      <c r="K44" s="1136"/>
      <c r="L44" s="1136"/>
      <c r="M44" s="1136"/>
      <c r="N44" s="1161">
        <v>0</v>
      </c>
    </row>
    <row r="45" spans="1:14" s="1137" customFormat="1" ht="105" thickBot="1">
      <c r="A45" s="1780"/>
      <c r="B45" s="1165" t="s">
        <v>1530</v>
      </c>
      <c r="C45" s="1166" t="s">
        <v>1535</v>
      </c>
      <c r="D45" s="1165"/>
      <c r="E45" s="1165"/>
      <c r="F45" s="1167"/>
      <c r="G45" s="1167"/>
      <c r="H45" s="1168"/>
      <c r="I45" s="1165"/>
      <c r="J45" s="1165"/>
      <c r="K45" s="1169"/>
      <c r="L45" s="1169"/>
      <c r="M45" s="1169"/>
      <c r="N45" s="1171">
        <v>0</v>
      </c>
    </row>
    <row r="46" spans="1:14" s="1137" customFormat="1" ht="120.6" customHeight="1">
      <c r="A46" s="1780"/>
      <c r="B46" s="1162" t="s">
        <v>1536</v>
      </c>
      <c r="C46" s="267" t="s">
        <v>1537</v>
      </c>
      <c r="D46" s="1162"/>
      <c r="E46" s="1162" t="s">
        <v>1466</v>
      </c>
      <c r="F46" s="1163" t="s">
        <v>1538</v>
      </c>
      <c r="G46" s="1162" t="s">
        <v>150</v>
      </c>
      <c r="H46" s="1164">
        <v>0</v>
      </c>
      <c r="I46" s="1162"/>
      <c r="J46" s="1180"/>
      <c r="K46" s="1156"/>
      <c r="L46" s="1156"/>
      <c r="M46" s="1156"/>
      <c r="N46" s="1161">
        <v>0</v>
      </c>
    </row>
    <row r="47" spans="1:14" s="1137" customFormat="1" ht="183" customHeight="1">
      <c r="A47" s="1780"/>
      <c r="B47" s="1162" t="s">
        <v>1536</v>
      </c>
      <c r="C47" s="267" t="s">
        <v>1539</v>
      </c>
      <c r="D47" s="1162"/>
      <c r="E47" s="1162"/>
      <c r="F47" s="1163"/>
      <c r="G47" s="1162"/>
      <c r="H47" s="1164"/>
      <c r="I47" s="1162"/>
      <c r="J47" s="1180"/>
      <c r="K47" s="1156"/>
      <c r="L47" s="1156"/>
      <c r="M47" s="1156"/>
      <c r="N47" s="1161">
        <v>0</v>
      </c>
    </row>
    <row r="48" spans="1:14" s="1137" customFormat="1" ht="89.1" customHeight="1" thickBot="1">
      <c r="A48" s="1780"/>
      <c r="B48" s="1162" t="s">
        <v>1536</v>
      </c>
      <c r="C48" s="1166" t="s">
        <v>1540</v>
      </c>
      <c r="D48" s="1165"/>
      <c r="E48" s="1165"/>
      <c r="F48" s="1167"/>
      <c r="G48" s="1165"/>
      <c r="H48" s="1168"/>
      <c r="I48" s="1165"/>
      <c r="J48" s="1181"/>
      <c r="K48" s="1169"/>
      <c r="L48" s="1169"/>
      <c r="M48" s="1169"/>
      <c r="N48" s="1171">
        <v>0</v>
      </c>
    </row>
    <row r="49" spans="1:14" s="1137" customFormat="1" ht="139.19999999999999">
      <c r="A49" s="1780"/>
      <c r="B49" s="1162" t="s">
        <v>1541</v>
      </c>
      <c r="C49" s="267" t="s">
        <v>1542</v>
      </c>
      <c r="D49" s="1162"/>
      <c r="E49" s="1162" t="s">
        <v>1543</v>
      </c>
      <c r="F49" s="1162" t="s">
        <v>1544</v>
      </c>
      <c r="G49" s="1163" t="s">
        <v>140</v>
      </c>
      <c r="H49" s="1164">
        <v>0.1</v>
      </c>
      <c r="I49" s="1162" t="s">
        <v>1545</v>
      </c>
      <c r="J49" s="1162" t="s">
        <v>1546</v>
      </c>
      <c r="K49" s="1156"/>
      <c r="L49" s="1156"/>
      <c r="M49" s="1156"/>
      <c r="N49" s="1161">
        <v>0</v>
      </c>
    </row>
    <row r="50" spans="1:14" s="1137" customFormat="1" ht="139.80000000000001" thickBot="1">
      <c r="A50" s="1780"/>
      <c r="B50" s="1165" t="s">
        <v>1541</v>
      </c>
      <c r="C50" s="1166" t="s">
        <v>1547</v>
      </c>
      <c r="D50" s="1165"/>
      <c r="E50" s="1165"/>
      <c r="F50" s="1165"/>
      <c r="G50" s="1167"/>
      <c r="H50" s="1168"/>
      <c r="I50" s="1162"/>
      <c r="J50" s="1165"/>
      <c r="K50" s="1169"/>
      <c r="L50" s="1169"/>
      <c r="M50" s="1169"/>
      <c r="N50" s="1171">
        <v>0</v>
      </c>
    </row>
    <row r="51" spans="1:14" s="1137" customFormat="1" ht="254.4" customHeight="1">
      <c r="A51" s="1780"/>
      <c r="B51" s="1162" t="s">
        <v>1548</v>
      </c>
      <c r="C51" s="262" t="s">
        <v>1549</v>
      </c>
      <c r="D51" s="1162"/>
      <c r="E51" s="1162" t="s">
        <v>1450</v>
      </c>
      <c r="F51" s="1182" t="s">
        <v>1550</v>
      </c>
      <c r="G51" s="1163" t="s">
        <v>140</v>
      </c>
      <c r="H51" s="1164">
        <v>0.6</v>
      </c>
      <c r="I51" s="1162" t="s">
        <v>1551</v>
      </c>
      <c r="J51" s="1162" t="s">
        <v>1552</v>
      </c>
      <c r="K51" s="1156"/>
      <c r="L51" s="1156"/>
      <c r="M51" s="1156"/>
      <c r="N51" s="1189">
        <v>0.5</v>
      </c>
    </row>
    <row r="52" spans="1:14" ht="113.4" customHeight="1">
      <c r="A52" s="1185"/>
      <c r="B52" s="1162" t="s">
        <v>1548</v>
      </c>
      <c r="C52" s="1188" t="s">
        <v>1553</v>
      </c>
      <c r="D52" s="1186"/>
      <c r="E52" s="1186"/>
      <c r="F52" s="1187"/>
      <c r="G52" s="1187"/>
      <c r="H52" s="1187"/>
      <c r="I52" s="1187"/>
      <c r="J52" s="1187"/>
      <c r="K52" s="1187"/>
      <c r="L52" s="1187"/>
      <c r="M52" s="1187"/>
      <c r="N52" s="1189">
        <v>0</v>
      </c>
    </row>
    <row r="53" spans="1:14" ht="153" customHeight="1">
      <c r="A53" s="1185"/>
      <c r="B53" s="1162" t="s">
        <v>1548</v>
      </c>
      <c r="C53" s="1188" t="s">
        <v>1554</v>
      </c>
      <c r="D53" s="1186"/>
      <c r="E53" s="1186"/>
      <c r="F53" s="1187"/>
      <c r="G53" s="1187"/>
      <c r="H53" s="1187"/>
      <c r="I53" s="1187"/>
      <c r="J53" s="1187"/>
      <c r="K53" s="1187"/>
      <c r="L53" s="1187"/>
      <c r="M53" s="1187"/>
      <c r="N53" s="1189">
        <v>0</v>
      </c>
    </row>
    <row r="54" spans="1:14" ht="219.9" customHeight="1">
      <c r="A54" s="1185"/>
      <c r="B54" s="1162" t="s">
        <v>1548</v>
      </c>
      <c r="C54" s="1188" t="s">
        <v>1555</v>
      </c>
      <c r="D54" s="1129"/>
      <c r="E54" s="1129"/>
      <c r="F54" s="1136"/>
      <c r="G54" s="1136"/>
      <c r="H54" s="1136"/>
      <c r="I54" s="1136"/>
      <c r="J54" s="1136"/>
      <c r="K54" s="1136"/>
      <c r="L54" s="1136"/>
      <c r="M54" s="1136"/>
      <c r="N54" s="1189">
        <v>0</v>
      </c>
    </row>
    <row r="55" spans="1:14" ht="34.799999999999997">
      <c r="B55" s="1183"/>
      <c r="C55" s="1183"/>
      <c r="D55" s="1183"/>
      <c r="E55" s="1183"/>
      <c r="F55" s="1184"/>
      <c r="G55" s="1184"/>
      <c r="H55" s="1184"/>
      <c r="I55" s="1184"/>
      <c r="J55" s="1184"/>
      <c r="K55" s="1184"/>
      <c r="M55" s="1118" t="s">
        <v>453</v>
      </c>
      <c r="N55" s="1195">
        <f>SUM(N12:N54)</f>
        <v>1.5</v>
      </c>
    </row>
    <row r="56" spans="1:14" ht="34.799999999999997">
      <c r="B56" s="1183"/>
      <c r="C56" s="1183"/>
      <c r="D56" s="1183"/>
      <c r="E56" s="1183"/>
      <c r="F56" s="1184"/>
      <c r="G56" s="1184"/>
      <c r="H56" s="1184"/>
      <c r="I56" s="1184"/>
      <c r="J56" s="1184"/>
      <c r="K56" s="1184"/>
      <c r="M56" s="333" t="s">
        <v>454</v>
      </c>
      <c r="N56" s="1196">
        <v>34</v>
      </c>
    </row>
    <row r="57" spans="1:14" ht="17.399999999999999">
      <c r="B57" s="1183"/>
      <c r="C57" s="1183"/>
      <c r="D57" s="1183"/>
      <c r="E57" s="1183"/>
      <c r="F57" s="1184"/>
      <c r="G57" s="1184"/>
      <c r="H57" s="1184"/>
      <c r="I57" s="1184"/>
      <c r="J57" s="1184"/>
      <c r="K57" s="1184"/>
      <c r="M57" s="1122" t="s">
        <v>1556</v>
      </c>
      <c r="N57" s="1197">
        <f>N55/N56</f>
        <v>4.4117647058823532E-2</v>
      </c>
    </row>
    <row r="58" spans="1:14" ht="17.399999999999999">
      <c r="B58" s="1183"/>
      <c r="C58" s="1183"/>
      <c r="D58" s="1183"/>
      <c r="E58" s="1183"/>
      <c r="F58" s="1184"/>
      <c r="G58" s="1184"/>
      <c r="H58" s="1184"/>
      <c r="I58" s="1184"/>
      <c r="J58" s="1184"/>
      <c r="K58" s="1184"/>
      <c r="L58" s="1184"/>
      <c r="M58" s="1184"/>
      <c r="N58" s="1184"/>
    </row>
    <row r="59" spans="1:14" ht="17.399999999999999">
      <c r="B59" s="1183"/>
      <c r="C59" s="1183"/>
      <c r="D59" s="1183"/>
      <c r="E59" s="1183"/>
      <c r="F59" s="1184"/>
      <c r="G59" s="1184"/>
      <c r="H59" s="1184"/>
      <c r="I59" s="1184"/>
      <c r="J59" s="1184"/>
      <c r="K59" s="1184"/>
      <c r="L59" s="1184"/>
      <c r="M59" s="1184"/>
      <c r="N59" s="1184"/>
    </row>
    <row r="60" spans="1:14" ht="17.399999999999999">
      <c r="B60" s="1183"/>
      <c r="C60" s="1183"/>
      <c r="D60" s="1183"/>
      <c r="E60" s="1183"/>
      <c r="F60" s="1184"/>
      <c r="G60" s="1184"/>
      <c r="H60" s="1184"/>
      <c r="I60" s="1184"/>
      <c r="J60" s="1184"/>
      <c r="K60" s="1184"/>
      <c r="L60" s="1184"/>
      <c r="M60" s="1184"/>
      <c r="N60" s="1184"/>
    </row>
    <row r="61" spans="1:14" ht="17.399999999999999">
      <c r="B61" s="1183"/>
      <c r="C61" s="1183"/>
      <c r="D61" s="1183"/>
      <c r="E61" s="1183"/>
      <c r="F61" s="1184"/>
      <c r="G61" s="1184"/>
      <c r="H61" s="1184"/>
      <c r="I61" s="1184"/>
      <c r="J61" s="1184"/>
      <c r="K61" s="1184"/>
      <c r="L61" s="1184"/>
      <c r="M61" s="1184"/>
      <c r="N61" s="1184"/>
    </row>
    <row r="62" spans="1:14" ht="17.399999999999999">
      <c r="B62" s="1183"/>
      <c r="C62" s="1183"/>
      <c r="D62" s="1183"/>
      <c r="E62" s="1183"/>
      <c r="F62" s="1184"/>
      <c r="G62" s="1184"/>
      <c r="H62" s="1184"/>
      <c r="I62" s="1184"/>
      <c r="J62" s="1184"/>
      <c r="K62" s="1184"/>
      <c r="L62" s="1184"/>
      <c r="M62" s="1184"/>
      <c r="N62" s="1184"/>
    </row>
    <row r="63" spans="1:14" ht="17.399999999999999">
      <c r="B63" s="1183"/>
      <c r="C63" s="1183"/>
      <c r="D63" s="1183"/>
      <c r="E63" s="1183"/>
      <c r="F63" s="1184"/>
      <c r="G63" s="1184"/>
      <c r="H63" s="1184"/>
      <c r="I63" s="1184"/>
      <c r="J63" s="1184"/>
      <c r="K63" s="1184"/>
      <c r="L63" s="1184"/>
      <c r="M63" s="1184"/>
      <c r="N63" s="1184"/>
    </row>
    <row r="64" spans="1:14" ht="17.399999999999999">
      <c r="B64" s="1183"/>
      <c r="C64" s="1183"/>
      <c r="D64" s="1183"/>
      <c r="E64" s="1183"/>
      <c r="F64" s="1184"/>
      <c r="G64" s="1184"/>
      <c r="H64" s="1184"/>
      <c r="I64" s="1184"/>
      <c r="J64" s="1184"/>
      <c r="K64" s="1184"/>
      <c r="L64" s="1184"/>
      <c r="M64" s="1184"/>
      <c r="N64" s="1184"/>
    </row>
    <row r="65" spans="2:14" ht="17.399999999999999">
      <c r="B65" s="1183"/>
      <c r="C65" s="1183"/>
      <c r="D65" s="1183"/>
      <c r="E65" s="1183"/>
      <c r="F65" s="1184"/>
      <c r="G65" s="1184"/>
      <c r="H65" s="1184"/>
      <c r="I65" s="1184"/>
      <c r="J65" s="1184"/>
      <c r="K65" s="1184"/>
      <c r="L65" s="1184"/>
      <c r="M65" s="1184"/>
      <c r="N65" s="1184"/>
    </row>
    <row r="66" spans="2:14" ht="17.399999999999999">
      <c r="B66" s="1183"/>
      <c r="C66" s="1183"/>
      <c r="D66" s="1183"/>
      <c r="E66" s="1183"/>
      <c r="F66" s="1184"/>
      <c r="G66" s="1184"/>
      <c r="H66" s="1184"/>
      <c r="I66" s="1184"/>
      <c r="J66" s="1184"/>
      <c r="K66" s="1184"/>
      <c r="L66" s="1184"/>
      <c r="M66" s="1184"/>
      <c r="N66" s="1184"/>
    </row>
    <row r="67" spans="2:14" ht="17.399999999999999">
      <c r="B67" s="1183"/>
      <c r="C67" s="1183"/>
      <c r="D67" s="1183"/>
      <c r="E67" s="1183"/>
      <c r="F67" s="1184"/>
      <c r="G67" s="1184"/>
      <c r="H67" s="1184"/>
      <c r="I67" s="1184"/>
      <c r="J67" s="1184"/>
      <c r="K67" s="1184"/>
      <c r="L67" s="1184"/>
      <c r="M67" s="1184"/>
      <c r="N67" s="1184"/>
    </row>
    <row r="68" spans="2:14" ht="17.399999999999999">
      <c r="B68" s="1183"/>
      <c r="C68" s="1183"/>
      <c r="D68" s="1183"/>
      <c r="E68" s="1183"/>
      <c r="F68" s="1184"/>
      <c r="G68" s="1184"/>
      <c r="H68" s="1184"/>
      <c r="I68" s="1184"/>
      <c r="J68" s="1184"/>
      <c r="K68" s="1184"/>
      <c r="L68" s="1184"/>
      <c r="M68" s="1184"/>
      <c r="N68" s="1184"/>
    </row>
    <row r="69" spans="2:14" ht="17.399999999999999">
      <c r="B69" s="1183"/>
      <c r="C69" s="1183"/>
      <c r="D69" s="1183"/>
      <c r="E69" s="1183"/>
      <c r="F69" s="1184"/>
      <c r="G69" s="1184"/>
      <c r="H69" s="1184"/>
      <c r="I69" s="1184"/>
      <c r="J69" s="1184"/>
      <c r="K69" s="1184"/>
      <c r="L69" s="1184"/>
      <c r="M69" s="1184"/>
      <c r="N69" s="1184"/>
    </row>
    <row r="70" spans="2:14" ht="17.399999999999999">
      <c r="B70" s="1183"/>
      <c r="C70" s="1183"/>
      <c r="D70" s="1183"/>
      <c r="E70" s="1183"/>
      <c r="F70" s="1184"/>
      <c r="G70" s="1184"/>
      <c r="H70" s="1184"/>
      <c r="I70" s="1184"/>
      <c r="J70" s="1184"/>
      <c r="K70" s="1184"/>
      <c r="L70" s="1184"/>
      <c r="M70" s="1184"/>
      <c r="N70" s="1184"/>
    </row>
    <row r="71" spans="2:14" ht="17.399999999999999">
      <c r="B71" s="1183"/>
      <c r="C71" s="1183"/>
      <c r="D71" s="1183"/>
      <c r="E71" s="1183"/>
      <c r="F71" s="1184"/>
      <c r="G71" s="1184"/>
      <c r="H71" s="1184"/>
      <c r="I71" s="1184"/>
      <c r="J71" s="1184"/>
      <c r="K71" s="1184"/>
      <c r="L71" s="1184"/>
      <c r="M71" s="1184"/>
      <c r="N71" s="1184"/>
    </row>
    <row r="72" spans="2:14" ht="17.399999999999999">
      <c r="B72" s="1183"/>
      <c r="C72" s="1183"/>
      <c r="D72" s="1183"/>
      <c r="E72" s="1183"/>
      <c r="F72" s="1184"/>
      <c r="G72" s="1184"/>
      <c r="H72" s="1184"/>
      <c r="I72" s="1184"/>
      <c r="J72" s="1184"/>
      <c r="K72" s="1184"/>
      <c r="L72" s="1184"/>
      <c r="M72" s="1184"/>
      <c r="N72" s="1184"/>
    </row>
    <row r="73" spans="2:14" ht="17.399999999999999">
      <c r="B73" s="1183"/>
      <c r="C73" s="1183"/>
      <c r="D73" s="1183"/>
      <c r="E73" s="1183"/>
      <c r="F73" s="1184"/>
      <c r="G73" s="1184"/>
      <c r="H73" s="1184"/>
      <c r="I73" s="1184"/>
      <c r="J73" s="1184"/>
      <c r="K73" s="1184"/>
      <c r="L73" s="1184"/>
      <c r="M73" s="1184"/>
      <c r="N73" s="1184"/>
    </row>
    <row r="74" spans="2:14" ht="17.399999999999999">
      <c r="B74" s="1183"/>
      <c r="C74" s="1183"/>
      <c r="D74" s="1183"/>
      <c r="E74" s="1183"/>
      <c r="F74" s="1184"/>
      <c r="G74" s="1184"/>
      <c r="H74" s="1184"/>
      <c r="I74" s="1184"/>
      <c r="J74" s="1184"/>
      <c r="K74" s="1184"/>
      <c r="L74" s="1184"/>
      <c r="M74" s="1184"/>
      <c r="N74" s="1184"/>
    </row>
    <row r="75" spans="2:14" ht="17.399999999999999">
      <c r="B75" s="1183"/>
      <c r="C75" s="1183"/>
      <c r="D75" s="1183"/>
      <c r="E75" s="1183"/>
      <c r="F75" s="1184"/>
      <c r="G75" s="1184"/>
      <c r="H75" s="1184"/>
      <c r="I75" s="1184"/>
      <c r="J75" s="1184"/>
      <c r="K75" s="1184"/>
      <c r="L75" s="1184"/>
      <c r="M75" s="1184"/>
      <c r="N75" s="1184"/>
    </row>
    <row r="76" spans="2:14" ht="17.399999999999999">
      <c r="B76" s="1183"/>
      <c r="C76" s="1183"/>
      <c r="D76" s="1183"/>
      <c r="E76" s="1183"/>
      <c r="F76" s="1184"/>
      <c r="G76" s="1184"/>
      <c r="H76" s="1184"/>
      <c r="I76" s="1184"/>
      <c r="J76" s="1184"/>
      <c r="K76" s="1184"/>
      <c r="L76" s="1184"/>
      <c r="M76" s="1184"/>
      <c r="N76" s="1184"/>
    </row>
    <row r="77" spans="2:14" ht="17.399999999999999">
      <c r="B77" s="1183"/>
      <c r="C77" s="1183"/>
      <c r="D77" s="1183"/>
      <c r="E77" s="1183"/>
      <c r="F77" s="1184"/>
      <c r="G77" s="1184"/>
      <c r="H77" s="1184"/>
      <c r="I77" s="1184"/>
      <c r="J77" s="1184"/>
      <c r="K77" s="1184"/>
      <c r="L77" s="1184"/>
      <c r="M77" s="1184"/>
      <c r="N77" s="1184"/>
    </row>
    <row r="78" spans="2:14" ht="17.399999999999999">
      <c r="B78" s="1183"/>
      <c r="C78" s="1183"/>
      <c r="D78" s="1183"/>
      <c r="E78" s="1183"/>
      <c r="F78" s="1184"/>
      <c r="G78" s="1184"/>
      <c r="H78" s="1184"/>
      <c r="I78" s="1184"/>
      <c r="J78" s="1184"/>
      <c r="K78" s="1184"/>
      <c r="L78" s="1184"/>
      <c r="M78" s="1184"/>
      <c r="N78" s="1184"/>
    </row>
    <row r="79" spans="2:14" ht="17.399999999999999">
      <c r="B79" s="1183"/>
      <c r="C79" s="1183"/>
      <c r="D79" s="1183"/>
      <c r="E79" s="1183"/>
      <c r="F79" s="1184"/>
      <c r="G79" s="1184"/>
      <c r="H79" s="1184"/>
      <c r="I79" s="1184"/>
      <c r="J79" s="1184"/>
      <c r="K79" s="1184"/>
      <c r="L79" s="1184"/>
      <c r="M79" s="1184"/>
      <c r="N79" s="1184"/>
    </row>
    <row r="80" spans="2:14" ht="17.399999999999999">
      <c r="B80" s="1183"/>
      <c r="C80" s="1183"/>
      <c r="D80" s="1183"/>
      <c r="E80" s="1183"/>
      <c r="F80" s="1184"/>
      <c r="G80" s="1184"/>
      <c r="H80" s="1184"/>
      <c r="I80" s="1184"/>
      <c r="J80" s="1184"/>
      <c r="K80" s="1184"/>
      <c r="L80" s="1184"/>
      <c r="M80" s="1184"/>
      <c r="N80" s="1184"/>
    </row>
    <row r="81" spans="2:14" ht="17.399999999999999">
      <c r="B81" s="1183"/>
      <c r="C81" s="1183"/>
      <c r="D81" s="1183"/>
      <c r="E81" s="1183"/>
      <c r="F81" s="1184"/>
      <c r="G81" s="1184"/>
      <c r="H81" s="1184"/>
      <c r="I81" s="1184"/>
      <c r="J81" s="1184"/>
      <c r="K81" s="1184"/>
      <c r="L81" s="1184"/>
      <c r="M81" s="1184"/>
      <c r="N81" s="1184"/>
    </row>
    <row r="82" spans="2:14" ht="17.399999999999999">
      <c r="B82" s="1183"/>
      <c r="C82" s="1183"/>
      <c r="D82" s="1183"/>
      <c r="E82" s="1183"/>
      <c r="F82" s="1184"/>
      <c r="G82" s="1184"/>
      <c r="H82" s="1184"/>
      <c r="I82" s="1184"/>
      <c r="J82" s="1184"/>
      <c r="K82" s="1184"/>
      <c r="L82" s="1184"/>
      <c r="M82" s="1184"/>
      <c r="N82" s="1184"/>
    </row>
    <row r="83" spans="2:14" ht="17.399999999999999">
      <c r="B83" s="1183"/>
      <c r="C83" s="1183"/>
      <c r="D83" s="1183"/>
      <c r="E83" s="1183"/>
      <c r="F83" s="1184"/>
      <c r="G83" s="1184"/>
      <c r="H83" s="1184"/>
      <c r="I83" s="1184"/>
      <c r="J83" s="1184"/>
      <c r="K83" s="1184"/>
      <c r="L83" s="1184"/>
      <c r="M83" s="1184"/>
      <c r="N83" s="1184"/>
    </row>
    <row r="84" spans="2:14" ht="17.399999999999999">
      <c r="B84" s="1183"/>
      <c r="C84" s="1183"/>
      <c r="D84" s="1183"/>
      <c r="E84" s="1183"/>
      <c r="F84" s="1184"/>
      <c r="G84" s="1184"/>
      <c r="H84" s="1184"/>
      <c r="I84" s="1184"/>
      <c r="J84" s="1184"/>
      <c r="K84" s="1184"/>
      <c r="L84" s="1184"/>
      <c r="M84" s="1184"/>
      <c r="N84" s="1184"/>
    </row>
    <row r="85" spans="2:14" ht="17.399999999999999">
      <c r="B85" s="1183"/>
      <c r="C85" s="1183"/>
      <c r="D85" s="1183"/>
      <c r="E85" s="1183"/>
      <c r="F85" s="1184"/>
      <c r="G85" s="1184"/>
      <c r="H85" s="1184"/>
      <c r="I85" s="1184"/>
      <c r="J85" s="1184"/>
      <c r="K85" s="1184"/>
      <c r="L85" s="1184"/>
      <c r="M85" s="1184"/>
      <c r="N85" s="1184"/>
    </row>
    <row r="86" spans="2:14" ht="17.399999999999999">
      <c r="B86" s="1183"/>
      <c r="C86" s="1183"/>
      <c r="D86" s="1183"/>
      <c r="E86" s="1183"/>
      <c r="F86" s="1184"/>
      <c r="G86" s="1184"/>
      <c r="H86" s="1184"/>
      <c r="I86" s="1184"/>
      <c r="J86" s="1184"/>
      <c r="K86" s="1184"/>
      <c r="L86" s="1184"/>
      <c r="M86" s="1184"/>
      <c r="N86" s="1184"/>
    </row>
    <row r="87" spans="2:14" ht="17.399999999999999">
      <c r="B87" s="1183"/>
      <c r="C87" s="1183"/>
      <c r="D87" s="1183"/>
      <c r="E87" s="1183"/>
      <c r="F87" s="1184"/>
      <c r="G87" s="1184"/>
      <c r="H87" s="1184"/>
      <c r="I87" s="1184"/>
      <c r="J87" s="1184"/>
      <c r="K87" s="1184"/>
      <c r="L87" s="1184"/>
      <c r="M87" s="1184"/>
      <c r="N87" s="1184"/>
    </row>
    <row r="88" spans="2:14" ht="17.399999999999999">
      <c r="B88" s="1183"/>
      <c r="C88" s="1183"/>
      <c r="D88" s="1183"/>
      <c r="E88" s="1183"/>
      <c r="F88" s="1184"/>
      <c r="G88" s="1184"/>
      <c r="H88" s="1184"/>
      <c r="I88" s="1184"/>
      <c r="J88" s="1184"/>
      <c r="K88" s="1184"/>
      <c r="L88" s="1184"/>
      <c r="M88" s="1184"/>
      <c r="N88" s="1184"/>
    </row>
    <row r="89" spans="2:14" ht="17.399999999999999">
      <c r="B89" s="1183"/>
      <c r="C89" s="1183"/>
      <c r="D89" s="1183"/>
      <c r="E89" s="1183"/>
      <c r="F89" s="1184"/>
      <c r="G89" s="1184"/>
      <c r="H89" s="1184"/>
      <c r="I89" s="1184"/>
      <c r="J89" s="1184"/>
      <c r="K89" s="1184"/>
      <c r="L89" s="1184"/>
      <c r="M89" s="1184"/>
      <c r="N89" s="1184"/>
    </row>
    <row r="90" spans="2:14" ht="17.399999999999999">
      <c r="B90" s="1183"/>
      <c r="C90" s="1183"/>
      <c r="D90" s="1183"/>
      <c r="E90" s="1183"/>
      <c r="F90" s="1184"/>
      <c r="G90" s="1184"/>
      <c r="H90" s="1184"/>
      <c r="I90" s="1184"/>
      <c r="J90" s="1184"/>
      <c r="K90" s="1184"/>
      <c r="L90" s="1184"/>
      <c r="M90" s="1184"/>
      <c r="N90" s="1184"/>
    </row>
    <row r="91" spans="2:14" ht="17.399999999999999">
      <c r="B91" s="1183"/>
      <c r="C91" s="1183"/>
      <c r="D91" s="1183"/>
      <c r="E91" s="1183"/>
      <c r="F91" s="1184"/>
      <c r="G91" s="1184"/>
      <c r="H91" s="1184"/>
      <c r="I91" s="1184"/>
      <c r="J91" s="1184"/>
      <c r="K91" s="1184"/>
      <c r="L91" s="1184"/>
      <c r="M91" s="1184"/>
      <c r="N91" s="1184"/>
    </row>
    <row r="92" spans="2:14" ht="17.399999999999999">
      <c r="B92" s="1183"/>
      <c r="C92" s="1183"/>
      <c r="D92" s="1183"/>
      <c r="E92" s="1183"/>
      <c r="F92" s="1184"/>
      <c r="G92" s="1184"/>
      <c r="H92" s="1184"/>
      <c r="I92" s="1184"/>
      <c r="J92" s="1184"/>
      <c r="K92" s="1184"/>
      <c r="L92" s="1184"/>
      <c r="M92" s="1184"/>
      <c r="N92" s="1184"/>
    </row>
    <row r="93" spans="2:14" ht="17.399999999999999">
      <c r="B93" s="1183"/>
      <c r="C93" s="1183"/>
      <c r="D93" s="1183"/>
      <c r="E93" s="1183"/>
      <c r="F93" s="1184"/>
      <c r="G93" s="1184"/>
      <c r="H93" s="1184"/>
      <c r="I93" s="1184"/>
      <c r="J93" s="1184"/>
      <c r="K93" s="1184"/>
      <c r="L93" s="1184"/>
      <c r="M93" s="1184"/>
      <c r="N93" s="1184"/>
    </row>
    <row r="94" spans="2:14" ht="17.399999999999999">
      <c r="B94" s="1183"/>
      <c r="C94" s="1183"/>
      <c r="D94" s="1183"/>
      <c r="E94" s="1183"/>
      <c r="F94" s="1184"/>
      <c r="G94" s="1184"/>
      <c r="H94" s="1184"/>
      <c r="I94" s="1184"/>
      <c r="J94" s="1184"/>
      <c r="K94" s="1184"/>
      <c r="L94" s="1184"/>
      <c r="M94" s="1184"/>
      <c r="N94" s="1184"/>
    </row>
    <row r="95" spans="2:14" ht="17.399999999999999">
      <c r="B95" s="1183"/>
      <c r="C95" s="1183"/>
      <c r="D95" s="1183"/>
      <c r="E95" s="1183"/>
      <c r="F95" s="1184"/>
      <c r="G95" s="1184"/>
      <c r="H95" s="1184"/>
      <c r="I95" s="1184"/>
      <c r="J95" s="1184"/>
      <c r="K95" s="1184"/>
      <c r="L95" s="1184"/>
      <c r="M95" s="1184"/>
      <c r="N95" s="1184"/>
    </row>
    <row r="96" spans="2:14" ht="17.399999999999999">
      <c r="B96" s="1183"/>
      <c r="C96" s="1183"/>
      <c r="D96" s="1183"/>
      <c r="E96" s="1183"/>
      <c r="F96" s="1184"/>
      <c r="G96" s="1184"/>
      <c r="H96" s="1184"/>
      <c r="I96" s="1184"/>
      <c r="J96" s="1184"/>
      <c r="K96" s="1184"/>
      <c r="L96" s="1184"/>
      <c r="M96" s="1184"/>
      <c r="N96" s="1184"/>
    </row>
    <row r="97" spans="2:14" ht="17.399999999999999">
      <c r="B97" s="1183"/>
      <c r="C97" s="1183"/>
      <c r="D97" s="1183"/>
      <c r="E97" s="1183"/>
      <c r="F97" s="1184"/>
      <c r="G97" s="1184"/>
      <c r="H97" s="1184"/>
      <c r="I97" s="1184"/>
      <c r="J97" s="1184"/>
      <c r="K97" s="1184"/>
      <c r="L97" s="1184"/>
      <c r="M97" s="1184"/>
      <c r="N97" s="1184"/>
    </row>
    <row r="98" spans="2:14" ht="17.399999999999999">
      <c r="B98" s="1183"/>
      <c r="C98" s="1183"/>
      <c r="D98" s="1183"/>
      <c r="E98" s="1183"/>
      <c r="F98" s="1184"/>
      <c r="G98" s="1184"/>
      <c r="H98" s="1184"/>
      <c r="I98" s="1184"/>
      <c r="J98" s="1184"/>
      <c r="K98" s="1184"/>
      <c r="L98" s="1184"/>
      <c r="M98" s="1184"/>
      <c r="N98" s="1184"/>
    </row>
    <row r="99" spans="2:14" ht="17.399999999999999">
      <c r="B99" s="1183"/>
      <c r="C99" s="1183"/>
      <c r="D99" s="1183"/>
      <c r="E99" s="1183"/>
      <c r="F99" s="1184"/>
      <c r="G99" s="1184"/>
      <c r="H99" s="1184"/>
      <c r="I99" s="1184"/>
      <c r="J99" s="1184"/>
      <c r="K99" s="1184"/>
      <c r="L99" s="1184"/>
      <c r="M99" s="1184"/>
      <c r="N99" s="1184"/>
    </row>
    <row r="100" spans="2:14" ht="17.399999999999999">
      <c r="B100" s="1183"/>
      <c r="C100" s="1183"/>
      <c r="D100" s="1183"/>
      <c r="E100" s="1183"/>
      <c r="F100" s="1184"/>
      <c r="G100" s="1184"/>
      <c r="H100" s="1184"/>
      <c r="I100" s="1184"/>
      <c r="J100" s="1184"/>
      <c r="K100" s="1184"/>
      <c r="L100" s="1184"/>
      <c r="M100" s="1184"/>
      <c r="N100" s="1184"/>
    </row>
    <row r="101" spans="2:14" ht="17.399999999999999">
      <c r="B101" s="1183"/>
      <c r="C101" s="1183"/>
      <c r="D101" s="1183"/>
      <c r="E101" s="1183"/>
      <c r="F101" s="1184"/>
      <c r="G101" s="1184"/>
      <c r="H101" s="1184"/>
      <c r="I101" s="1184"/>
      <c r="J101" s="1184"/>
      <c r="K101" s="1184"/>
      <c r="L101" s="1184"/>
      <c r="M101" s="1184"/>
      <c r="N101" s="1184"/>
    </row>
    <row r="102" spans="2:14" ht="17.399999999999999">
      <c r="B102" s="1183"/>
      <c r="C102" s="1183"/>
      <c r="D102" s="1183"/>
      <c r="E102" s="1183"/>
      <c r="F102" s="1184"/>
      <c r="G102" s="1184"/>
      <c r="H102" s="1184"/>
      <c r="I102" s="1184"/>
      <c r="J102" s="1184"/>
      <c r="K102" s="1184"/>
      <c r="L102" s="1184"/>
      <c r="M102" s="1184"/>
      <c r="N102" s="1184"/>
    </row>
    <row r="103" spans="2:14" ht="17.399999999999999">
      <c r="B103" s="1183"/>
      <c r="C103" s="1183"/>
      <c r="D103" s="1183"/>
      <c r="E103" s="1183"/>
      <c r="F103" s="1184"/>
      <c r="G103" s="1184"/>
      <c r="H103" s="1184"/>
      <c r="I103" s="1184"/>
      <c r="J103" s="1184"/>
      <c r="K103" s="1184"/>
      <c r="L103" s="1184"/>
      <c r="M103" s="1184"/>
      <c r="N103" s="1184"/>
    </row>
    <row r="104" spans="2:14" ht="17.399999999999999">
      <c r="B104" s="1183"/>
      <c r="C104" s="1183"/>
      <c r="D104" s="1183"/>
      <c r="E104" s="1183"/>
      <c r="F104" s="1184"/>
      <c r="G104" s="1184"/>
      <c r="H104" s="1184"/>
      <c r="I104" s="1184"/>
      <c r="J104" s="1184"/>
      <c r="K104" s="1184"/>
      <c r="L104" s="1184"/>
      <c r="M104" s="1184"/>
      <c r="N104" s="1184"/>
    </row>
    <row r="105" spans="2:14" ht="17.399999999999999">
      <c r="B105" s="1183"/>
      <c r="C105" s="1183"/>
      <c r="D105" s="1183"/>
      <c r="E105" s="1183"/>
      <c r="F105" s="1184"/>
      <c r="G105" s="1184"/>
      <c r="H105" s="1184"/>
      <c r="I105" s="1184"/>
      <c r="J105" s="1184"/>
      <c r="K105" s="1184"/>
      <c r="L105" s="1184"/>
      <c r="M105" s="1184"/>
      <c r="N105" s="1184"/>
    </row>
    <row r="106" spans="2:14" ht="17.399999999999999">
      <c r="B106" s="1183"/>
      <c r="C106" s="1183"/>
      <c r="D106" s="1183"/>
      <c r="E106" s="1183"/>
      <c r="F106" s="1184"/>
      <c r="G106" s="1184"/>
      <c r="H106" s="1184"/>
      <c r="I106" s="1184"/>
      <c r="J106" s="1184"/>
      <c r="K106" s="1184"/>
      <c r="L106" s="1184"/>
      <c r="M106" s="1184"/>
      <c r="N106" s="1184"/>
    </row>
    <row r="107" spans="2:14" ht="17.399999999999999">
      <c r="B107" s="1183"/>
      <c r="C107" s="1183"/>
      <c r="D107" s="1183"/>
      <c r="E107" s="1183"/>
      <c r="F107" s="1184"/>
      <c r="G107" s="1184"/>
      <c r="H107" s="1184"/>
      <c r="I107" s="1184"/>
      <c r="J107" s="1184"/>
      <c r="K107" s="1184"/>
      <c r="L107" s="1184"/>
      <c r="M107" s="1184"/>
      <c r="N107" s="1184"/>
    </row>
    <row r="108" spans="2:14" ht="17.399999999999999">
      <c r="B108" s="1183"/>
      <c r="C108" s="1183"/>
      <c r="D108" s="1183"/>
      <c r="E108" s="1183"/>
      <c r="F108" s="1184"/>
      <c r="G108" s="1184"/>
      <c r="H108" s="1184"/>
      <c r="I108" s="1184"/>
      <c r="J108" s="1184"/>
      <c r="K108" s="1184"/>
      <c r="L108" s="1184"/>
      <c r="M108" s="1184"/>
      <c r="N108" s="1184"/>
    </row>
    <row r="109" spans="2:14" ht="17.399999999999999">
      <c r="B109" s="1183"/>
      <c r="C109" s="1183"/>
      <c r="D109" s="1183"/>
      <c r="E109" s="1183"/>
      <c r="F109" s="1184"/>
      <c r="G109" s="1184"/>
      <c r="H109" s="1184"/>
      <c r="I109" s="1184"/>
      <c r="J109" s="1184"/>
      <c r="K109" s="1184"/>
      <c r="L109" s="1184"/>
      <c r="M109" s="1184"/>
      <c r="N109" s="1184"/>
    </row>
    <row r="110" spans="2:14" ht="17.399999999999999">
      <c r="B110" s="1183"/>
      <c r="C110" s="1183"/>
      <c r="D110" s="1183"/>
      <c r="E110" s="1183"/>
      <c r="F110" s="1184"/>
      <c r="G110" s="1184"/>
      <c r="H110" s="1184"/>
      <c r="I110" s="1184"/>
      <c r="J110" s="1184"/>
      <c r="K110" s="1184"/>
      <c r="L110" s="1184"/>
      <c r="M110" s="1184"/>
      <c r="N110" s="1184"/>
    </row>
    <row r="111" spans="2:14" ht="17.399999999999999">
      <c r="B111" s="1183"/>
      <c r="C111" s="1183"/>
      <c r="D111" s="1183"/>
      <c r="E111" s="1183"/>
      <c r="F111" s="1184"/>
      <c r="G111" s="1184"/>
      <c r="H111" s="1184"/>
      <c r="I111" s="1184"/>
      <c r="J111" s="1184"/>
      <c r="K111" s="1184"/>
      <c r="L111" s="1184"/>
      <c r="M111" s="1184"/>
      <c r="N111" s="1184"/>
    </row>
    <row r="112" spans="2:14" ht="17.399999999999999">
      <c r="B112" s="1183"/>
      <c r="C112" s="1183"/>
      <c r="D112" s="1183"/>
      <c r="E112" s="1183"/>
      <c r="F112" s="1184"/>
      <c r="G112" s="1184"/>
      <c r="H112" s="1184"/>
      <c r="I112" s="1184"/>
      <c r="J112" s="1184"/>
      <c r="K112" s="1184"/>
      <c r="L112" s="1184"/>
      <c r="M112" s="1184"/>
      <c r="N112" s="1184"/>
    </row>
    <row r="113" spans="2:14" ht="17.399999999999999">
      <c r="B113" s="1183"/>
      <c r="C113" s="1183"/>
      <c r="D113" s="1183"/>
      <c r="E113" s="1183"/>
      <c r="F113" s="1184"/>
      <c r="G113" s="1184"/>
      <c r="H113" s="1184"/>
      <c r="I113" s="1184"/>
      <c r="J113" s="1184"/>
      <c r="K113" s="1184"/>
      <c r="L113" s="1184"/>
      <c r="M113" s="1184"/>
      <c r="N113" s="1184"/>
    </row>
    <row r="114" spans="2:14" ht="17.399999999999999">
      <c r="B114" s="1183"/>
      <c r="C114" s="1183"/>
      <c r="D114" s="1183"/>
      <c r="E114" s="1183"/>
      <c r="F114" s="1184"/>
      <c r="G114" s="1184"/>
      <c r="H114" s="1184"/>
      <c r="I114" s="1184"/>
      <c r="J114" s="1184"/>
      <c r="K114" s="1184"/>
      <c r="L114" s="1184"/>
      <c r="M114" s="1184"/>
      <c r="N114" s="1184"/>
    </row>
    <row r="115" spans="2:14" ht="17.399999999999999">
      <c r="B115" s="1183"/>
      <c r="C115" s="1183"/>
      <c r="D115" s="1183"/>
      <c r="E115" s="1183"/>
      <c r="F115" s="1184"/>
      <c r="G115" s="1184"/>
      <c r="H115" s="1184"/>
      <c r="I115" s="1184"/>
      <c r="J115" s="1184"/>
      <c r="K115" s="1184"/>
      <c r="L115" s="1184"/>
      <c r="M115" s="1184"/>
      <c r="N115" s="1184"/>
    </row>
    <row r="116" spans="2:14" ht="17.399999999999999">
      <c r="B116" s="1183"/>
      <c r="C116" s="1183"/>
      <c r="D116" s="1183"/>
      <c r="E116" s="1183"/>
      <c r="F116" s="1184"/>
      <c r="G116" s="1184"/>
      <c r="H116" s="1184"/>
      <c r="I116" s="1184"/>
      <c r="J116" s="1184"/>
      <c r="K116" s="1184"/>
      <c r="L116" s="1184"/>
      <c r="M116" s="1184"/>
      <c r="N116" s="1184"/>
    </row>
    <row r="117" spans="2:14" ht="17.399999999999999">
      <c r="B117" s="1183"/>
      <c r="C117" s="1183"/>
      <c r="D117" s="1183"/>
      <c r="E117" s="1183"/>
      <c r="F117" s="1184"/>
      <c r="G117" s="1184"/>
      <c r="H117" s="1184"/>
      <c r="I117" s="1184"/>
      <c r="J117" s="1184"/>
      <c r="K117" s="1184"/>
      <c r="L117" s="1184"/>
      <c r="M117" s="1184"/>
      <c r="N117" s="1184"/>
    </row>
    <row r="118" spans="2:14" ht="17.399999999999999">
      <c r="B118" s="1183"/>
      <c r="C118" s="1183"/>
      <c r="D118" s="1183"/>
      <c r="E118" s="1183"/>
      <c r="F118" s="1184"/>
      <c r="G118" s="1184"/>
      <c r="H118" s="1184"/>
      <c r="I118" s="1184"/>
      <c r="J118" s="1184"/>
      <c r="K118" s="1184"/>
      <c r="L118" s="1184"/>
      <c r="M118" s="1184"/>
      <c r="N118" s="1184"/>
    </row>
    <row r="119" spans="2:14" ht="17.399999999999999">
      <c r="B119" s="1183"/>
      <c r="C119" s="1183"/>
      <c r="D119" s="1183"/>
      <c r="E119" s="1183"/>
      <c r="F119" s="1184"/>
      <c r="G119" s="1184"/>
      <c r="H119" s="1184"/>
      <c r="I119" s="1184"/>
      <c r="J119" s="1184"/>
      <c r="K119" s="1184"/>
      <c r="L119" s="1184"/>
      <c r="M119" s="1184"/>
      <c r="N119" s="1184"/>
    </row>
    <row r="120" spans="2:14" ht="17.399999999999999">
      <c r="B120" s="1183"/>
      <c r="C120" s="1183"/>
      <c r="D120" s="1183"/>
      <c r="E120" s="1183"/>
      <c r="F120" s="1184"/>
      <c r="G120" s="1184"/>
      <c r="H120" s="1184"/>
      <c r="I120" s="1184"/>
      <c r="J120" s="1184"/>
      <c r="K120" s="1184"/>
      <c r="L120" s="1184"/>
      <c r="M120" s="1184"/>
      <c r="N120" s="1184"/>
    </row>
    <row r="121" spans="2:14" ht="17.399999999999999">
      <c r="B121" s="1183"/>
      <c r="C121" s="1183"/>
      <c r="D121" s="1183"/>
      <c r="E121" s="1183"/>
      <c r="F121" s="1184"/>
      <c r="G121" s="1184"/>
      <c r="H121" s="1184"/>
      <c r="I121" s="1184"/>
      <c r="J121" s="1184"/>
      <c r="K121" s="1184"/>
      <c r="L121" s="1184"/>
      <c r="M121" s="1184"/>
      <c r="N121" s="1184"/>
    </row>
    <row r="122" spans="2:14" ht="17.399999999999999">
      <c r="B122" s="1183"/>
      <c r="C122" s="1183"/>
      <c r="D122" s="1183"/>
      <c r="E122" s="1183"/>
      <c r="F122" s="1184"/>
      <c r="G122" s="1184"/>
      <c r="H122" s="1184"/>
      <c r="I122" s="1184"/>
      <c r="J122" s="1184"/>
      <c r="K122" s="1184"/>
      <c r="L122" s="1184"/>
      <c r="M122" s="1184"/>
      <c r="N122" s="1184"/>
    </row>
    <row r="123" spans="2:14" ht="17.399999999999999">
      <c r="B123" s="1183"/>
      <c r="C123" s="1183"/>
      <c r="D123" s="1183"/>
      <c r="E123" s="1183"/>
      <c r="F123" s="1184"/>
      <c r="G123" s="1184"/>
      <c r="H123" s="1184"/>
      <c r="I123" s="1184"/>
      <c r="J123" s="1184"/>
      <c r="K123" s="1184"/>
      <c r="L123" s="1184"/>
      <c r="M123" s="1184"/>
      <c r="N123" s="1184"/>
    </row>
    <row r="124" spans="2:14" ht="17.399999999999999">
      <c r="B124" s="1183"/>
      <c r="C124" s="1183"/>
      <c r="D124" s="1183"/>
      <c r="E124" s="1183"/>
      <c r="F124" s="1184"/>
      <c r="G124" s="1184"/>
      <c r="H124" s="1184"/>
      <c r="I124" s="1184"/>
      <c r="J124" s="1184"/>
      <c r="K124" s="1184"/>
      <c r="L124" s="1184"/>
      <c r="M124" s="1184"/>
      <c r="N124" s="1184"/>
    </row>
    <row r="125" spans="2:14" ht="17.399999999999999">
      <c r="B125" s="1183"/>
      <c r="C125" s="1183"/>
      <c r="D125" s="1183"/>
      <c r="E125" s="1183"/>
      <c r="F125" s="1184"/>
      <c r="G125" s="1184"/>
      <c r="H125" s="1184"/>
      <c r="I125" s="1184"/>
      <c r="J125" s="1184"/>
      <c r="K125" s="1184"/>
      <c r="L125" s="1184"/>
      <c r="M125" s="1184"/>
      <c r="N125" s="1184"/>
    </row>
    <row r="126" spans="2:14" ht="17.399999999999999">
      <c r="B126" s="1183"/>
      <c r="C126" s="1183"/>
      <c r="D126" s="1183"/>
      <c r="E126" s="1183"/>
      <c r="F126" s="1184"/>
      <c r="G126" s="1184"/>
      <c r="H126" s="1184"/>
      <c r="I126" s="1184"/>
      <c r="J126" s="1184"/>
      <c r="K126" s="1184"/>
      <c r="L126" s="1184"/>
      <c r="M126" s="1184"/>
      <c r="N126" s="1184"/>
    </row>
    <row r="127" spans="2:14" ht="17.399999999999999">
      <c r="B127" s="1183"/>
      <c r="C127" s="1183"/>
      <c r="D127" s="1183"/>
      <c r="E127" s="1183"/>
      <c r="F127" s="1184"/>
      <c r="G127" s="1184"/>
      <c r="H127" s="1184"/>
      <c r="I127" s="1184"/>
      <c r="J127" s="1184"/>
      <c r="K127" s="1184"/>
      <c r="L127" s="1184"/>
      <c r="M127" s="1184"/>
      <c r="N127" s="1184"/>
    </row>
    <row r="128" spans="2:14" ht="17.399999999999999">
      <c r="B128" s="1183"/>
      <c r="C128" s="1183"/>
      <c r="D128" s="1183"/>
      <c r="E128" s="1183"/>
      <c r="F128" s="1184"/>
      <c r="G128" s="1184"/>
      <c r="H128" s="1184"/>
      <c r="I128" s="1184"/>
      <c r="J128" s="1184"/>
      <c r="K128" s="1184"/>
      <c r="L128" s="1184"/>
      <c r="M128" s="1184"/>
      <c r="N128" s="1184"/>
    </row>
    <row r="129" spans="2:14" ht="17.399999999999999">
      <c r="B129" s="1183"/>
      <c r="C129" s="1183"/>
      <c r="D129" s="1183"/>
      <c r="E129" s="1183"/>
      <c r="F129" s="1184"/>
      <c r="G129" s="1184"/>
      <c r="H129" s="1184"/>
      <c r="I129" s="1184"/>
      <c r="J129" s="1184"/>
      <c r="K129" s="1184"/>
      <c r="L129" s="1184"/>
      <c r="M129" s="1184"/>
      <c r="N129" s="1184"/>
    </row>
    <row r="130" spans="2:14" ht="17.399999999999999">
      <c r="B130" s="1183"/>
      <c r="C130" s="1183"/>
      <c r="D130" s="1183"/>
      <c r="E130" s="1183"/>
      <c r="F130" s="1184"/>
      <c r="G130" s="1184"/>
      <c r="H130" s="1184"/>
      <c r="I130" s="1184"/>
      <c r="J130" s="1184"/>
      <c r="K130" s="1184"/>
      <c r="L130" s="1184"/>
      <c r="M130" s="1184"/>
      <c r="N130" s="1184"/>
    </row>
    <row r="131" spans="2:14" ht="17.399999999999999">
      <c r="B131" s="1183"/>
      <c r="C131" s="1183"/>
      <c r="D131" s="1183"/>
      <c r="E131" s="1183"/>
      <c r="F131" s="1184"/>
      <c r="G131" s="1184"/>
      <c r="H131" s="1184"/>
      <c r="I131" s="1184"/>
      <c r="J131" s="1184"/>
      <c r="K131" s="1184"/>
      <c r="L131" s="1184"/>
      <c r="M131" s="1184"/>
      <c r="N131" s="1184"/>
    </row>
    <row r="132" spans="2:14" ht="17.399999999999999">
      <c r="B132" s="1183"/>
      <c r="C132" s="1183"/>
      <c r="D132" s="1183"/>
      <c r="E132" s="1183"/>
      <c r="F132" s="1184"/>
      <c r="G132" s="1184"/>
      <c r="H132" s="1184"/>
      <c r="I132" s="1184"/>
      <c r="J132" s="1184"/>
      <c r="K132" s="1184"/>
      <c r="L132" s="1184"/>
      <c r="M132" s="1184"/>
      <c r="N132" s="1184"/>
    </row>
    <row r="133" spans="2:14" ht="17.399999999999999">
      <c r="B133" s="1183"/>
      <c r="C133" s="1183"/>
      <c r="D133" s="1183"/>
      <c r="E133" s="1183"/>
      <c r="F133" s="1184"/>
      <c r="G133" s="1184"/>
      <c r="H133" s="1184"/>
      <c r="I133" s="1184"/>
      <c r="J133" s="1184"/>
      <c r="K133" s="1184"/>
      <c r="L133" s="1184"/>
      <c r="M133" s="1184"/>
      <c r="N133" s="1184"/>
    </row>
    <row r="134" spans="2:14" ht="17.399999999999999">
      <c r="B134" s="1183"/>
      <c r="C134" s="1183"/>
      <c r="D134" s="1183"/>
      <c r="E134" s="1183"/>
      <c r="F134" s="1184"/>
      <c r="G134" s="1184"/>
      <c r="H134" s="1184"/>
      <c r="I134" s="1184"/>
      <c r="J134" s="1184"/>
      <c r="K134" s="1184"/>
      <c r="L134" s="1184"/>
      <c r="M134" s="1184"/>
      <c r="N134" s="1184"/>
    </row>
    <row r="135" spans="2:14" ht="17.399999999999999">
      <c r="B135" s="1183"/>
      <c r="C135" s="1183"/>
      <c r="D135" s="1183"/>
      <c r="E135" s="1183"/>
      <c r="F135" s="1184"/>
      <c r="G135" s="1184"/>
      <c r="H135" s="1184"/>
      <c r="I135" s="1184"/>
      <c r="J135" s="1184"/>
      <c r="K135" s="1184"/>
      <c r="L135" s="1184"/>
      <c r="M135" s="1184"/>
      <c r="N135" s="1184"/>
    </row>
    <row r="136" spans="2:14" ht="17.399999999999999">
      <c r="B136" s="1183"/>
      <c r="C136" s="1183"/>
      <c r="D136" s="1183"/>
      <c r="E136" s="1183"/>
      <c r="F136" s="1184"/>
      <c r="G136" s="1184"/>
      <c r="H136" s="1184"/>
      <c r="I136" s="1184"/>
      <c r="J136" s="1184"/>
      <c r="K136" s="1184"/>
      <c r="L136" s="1184"/>
      <c r="M136" s="1184"/>
      <c r="N136" s="1184"/>
    </row>
    <row r="137" spans="2:14" ht="17.399999999999999">
      <c r="B137" s="1183"/>
      <c r="C137" s="1183"/>
      <c r="D137" s="1183"/>
      <c r="E137" s="1183"/>
      <c r="F137" s="1184"/>
      <c r="G137" s="1184"/>
      <c r="H137" s="1184"/>
      <c r="I137" s="1184"/>
      <c r="J137" s="1184"/>
      <c r="K137" s="1184"/>
      <c r="L137" s="1184"/>
      <c r="M137" s="1184"/>
      <c r="N137" s="1184"/>
    </row>
    <row r="138" spans="2:14" ht="17.399999999999999">
      <c r="B138" s="1183"/>
      <c r="C138" s="1183"/>
      <c r="D138" s="1183"/>
      <c r="E138" s="1183"/>
      <c r="F138" s="1184"/>
      <c r="G138" s="1184"/>
      <c r="H138" s="1184"/>
      <c r="I138" s="1184"/>
      <c r="J138" s="1184"/>
      <c r="K138" s="1184"/>
      <c r="L138" s="1184"/>
      <c r="M138" s="1184"/>
      <c r="N138" s="1184"/>
    </row>
    <row r="139" spans="2:14" ht="17.399999999999999">
      <c r="B139" s="1183"/>
      <c r="C139" s="1183"/>
      <c r="D139" s="1183"/>
      <c r="E139" s="1183"/>
      <c r="F139" s="1184"/>
      <c r="G139" s="1184"/>
      <c r="H139" s="1184"/>
      <c r="I139" s="1184"/>
      <c r="J139" s="1184"/>
      <c r="K139" s="1184"/>
      <c r="L139" s="1184"/>
      <c r="M139" s="1184"/>
      <c r="N139" s="1184"/>
    </row>
    <row r="140" spans="2:14" ht="17.399999999999999">
      <c r="B140" s="1183"/>
      <c r="C140" s="1183"/>
      <c r="D140" s="1183"/>
      <c r="E140" s="1183"/>
      <c r="F140" s="1184"/>
      <c r="G140" s="1184"/>
      <c r="H140" s="1184"/>
      <c r="I140" s="1184"/>
      <c r="J140" s="1184"/>
      <c r="K140" s="1184"/>
      <c r="L140" s="1184"/>
      <c r="M140" s="1184"/>
      <c r="N140" s="1184"/>
    </row>
    <row r="141" spans="2:14" ht="17.399999999999999">
      <c r="B141" s="1183"/>
      <c r="C141" s="1183"/>
      <c r="D141" s="1183"/>
      <c r="E141" s="1183"/>
      <c r="F141" s="1184"/>
      <c r="G141" s="1184"/>
      <c r="H141" s="1184"/>
      <c r="I141" s="1184"/>
      <c r="J141" s="1184"/>
      <c r="K141" s="1184"/>
      <c r="L141" s="1184"/>
      <c r="M141" s="1184"/>
      <c r="N141" s="1184"/>
    </row>
    <row r="142" spans="2:14" ht="17.399999999999999">
      <c r="B142" s="1183"/>
      <c r="C142" s="1183"/>
      <c r="D142" s="1183"/>
      <c r="E142" s="1183"/>
      <c r="F142" s="1184"/>
      <c r="G142" s="1184"/>
      <c r="H142" s="1184"/>
      <c r="I142" s="1184"/>
      <c r="J142" s="1184"/>
      <c r="K142" s="1184"/>
      <c r="L142" s="1184"/>
      <c r="M142" s="1184"/>
      <c r="N142" s="1184"/>
    </row>
    <row r="143" spans="2:14" ht="17.399999999999999">
      <c r="B143" s="1183"/>
      <c r="C143" s="1183"/>
      <c r="D143" s="1183"/>
      <c r="E143" s="1183"/>
      <c r="F143" s="1184"/>
      <c r="G143" s="1184"/>
      <c r="H143" s="1184"/>
      <c r="I143" s="1184"/>
      <c r="J143" s="1184"/>
      <c r="K143" s="1184"/>
      <c r="L143" s="1184"/>
      <c r="M143" s="1184"/>
      <c r="N143" s="1184"/>
    </row>
    <row r="144" spans="2:14" ht="17.399999999999999">
      <c r="B144" s="1183"/>
      <c r="C144" s="1183"/>
      <c r="D144" s="1183"/>
      <c r="E144" s="1183"/>
      <c r="F144" s="1184"/>
      <c r="G144" s="1184"/>
      <c r="H144" s="1184"/>
      <c r="I144" s="1184"/>
      <c r="J144" s="1184"/>
      <c r="K144" s="1184"/>
      <c r="L144" s="1184"/>
      <c r="M144" s="1184"/>
      <c r="N144" s="1184"/>
    </row>
    <row r="145" spans="2:14" ht="17.399999999999999">
      <c r="B145" s="1183"/>
      <c r="C145" s="1183"/>
      <c r="D145" s="1183"/>
      <c r="E145" s="1183"/>
      <c r="F145" s="1184"/>
      <c r="G145" s="1184"/>
      <c r="H145" s="1184"/>
      <c r="I145" s="1184"/>
      <c r="J145" s="1184"/>
      <c r="K145" s="1184"/>
      <c r="L145" s="1184"/>
      <c r="M145" s="1184"/>
      <c r="N145" s="1184"/>
    </row>
    <row r="146" spans="2:14" ht="17.399999999999999">
      <c r="B146" s="1183"/>
      <c r="C146" s="1183"/>
      <c r="D146" s="1183"/>
      <c r="E146" s="1183"/>
      <c r="F146" s="1184"/>
      <c r="G146" s="1184"/>
      <c r="H146" s="1184"/>
      <c r="I146" s="1184"/>
      <c r="J146" s="1184"/>
      <c r="K146" s="1184"/>
      <c r="L146" s="1184"/>
      <c r="M146" s="1184"/>
      <c r="N146" s="1184"/>
    </row>
    <row r="147" spans="2:14" ht="17.399999999999999">
      <c r="B147" s="1183"/>
      <c r="C147" s="1183"/>
      <c r="D147" s="1183"/>
      <c r="E147" s="1183"/>
      <c r="F147" s="1184"/>
      <c r="G147" s="1184"/>
      <c r="H147" s="1184"/>
      <c r="I147" s="1184"/>
      <c r="J147" s="1184"/>
      <c r="K147" s="1184"/>
      <c r="L147" s="1184"/>
      <c r="M147" s="1184"/>
      <c r="N147" s="1184"/>
    </row>
    <row r="148" spans="2:14" ht="17.399999999999999">
      <c r="B148" s="1183"/>
      <c r="C148" s="1183"/>
      <c r="D148" s="1183"/>
      <c r="E148" s="1183"/>
      <c r="F148" s="1184"/>
      <c r="G148" s="1184"/>
      <c r="H148" s="1184"/>
      <c r="I148" s="1184"/>
      <c r="J148" s="1184"/>
      <c r="K148" s="1184"/>
      <c r="L148" s="1184"/>
      <c r="M148" s="1184"/>
      <c r="N148" s="1184"/>
    </row>
    <row r="149" spans="2:14" ht="17.399999999999999">
      <c r="B149" s="1183"/>
      <c r="C149" s="1183"/>
      <c r="D149" s="1183"/>
      <c r="E149" s="1183"/>
      <c r="F149" s="1184"/>
      <c r="G149" s="1184"/>
      <c r="H149" s="1184"/>
      <c r="I149" s="1184"/>
      <c r="J149" s="1184"/>
      <c r="K149" s="1184"/>
      <c r="L149" s="1184"/>
      <c r="M149" s="1184"/>
      <c r="N149" s="1184"/>
    </row>
    <row r="150" spans="2:14" ht="17.399999999999999">
      <c r="B150" s="1183"/>
      <c r="C150" s="1183"/>
      <c r="D150" s="1183"/>
      <c r="E150" s="1183"/>
      <c r="F150" s="1184"/>
      <c r="G150" s="1184"/>
      <c r="H150" s="1184"/>
      <c r="I150" s="1184"/>
      <c r="J150" s="1184"/>
      <c r="K150" s="1184"/>
      <c r="L150" s="1184"/>
      <c r="M150" s="1184"/>
      <c r="N150" s="1184"/>
    </row>
    <row r="151" spans="2:14" ht="17.399999999999999">
      <c r="B151" s="1183"/>
      <c r="C151" s="1183"/>
      <c r="D151" s="1183"/>
      <c r="E151" s="1183"/>
      <c r="F151" s="1184"/>
      <c r="G151" s="1184"/>
      <c r="H151" s="1184"/>
      <c r="I151" s="1184"/>
      <c r="J151" s="1184"/>
      <c r="K151" s="1184"/>
      <c r="L151" s="1184"/>
      <c r="M151" s="1184"/>
      <c r="N151" s="1184"/>
    </row>
    <row r="152" spans="2:14" ht="17.399999999999999">
      <c r="B152" s="1183"/>
      <c r="C152" s="1183"/>
      <c r="D152" s="1183"/>
      <c r="E152" s="1183"/>
      <c r="F152" s="1184"/>
      <c r="G152" s="1184"/>
      <c r="H152" s="1184"/>
      <c r="I152" s="1184"/>
      <c r="J152" s="1184"/>
      <c r="K152" s="1184"/>
      <c r="L152" s="1184"/>
      <c r="M152" s="1184"/>
      <c r="N152" s="1184"/>
    </row>
    <row r="153" spans="2:14" ht="17.399999999999999">
      <c r="B153" s="1183"/>
      <c r="C153" s="1183"/>
      <c r="D153" s="1183"/>
      <c r="E153" s="1183"/>
      <c r="F153" s="1184"/>
      <c r="G153" s="1184"/>
      <c r="H153" s="1184"/>
      <c r="I153" s="1184"/>
      <c r="J153" s="1184"/>
      <c r="K153" s="1184"/>
      <c r="L153" s="1184"/>
      <c r="M153" s="1184"/>
      <c r="N153" s="1184"/>
    </row>
    <row r="154" spans="2:14" ht="17.399999999999999">
      <c r="B154" s="1183"/>
      <c r="C154" s="1183"/>
      <c r="D154" s="1183"/>
      <c r="E154" s="1183"/>
      <c r="F154" s="1184"/>
      <c r="G154" s="1184"/>
      <c r="H154" s="1184"/>
      <c r="I154" s="1184"/>
      <c r="J154" s="1184"/>
      <c r="K154" s="1184"/>
      <c r="L154" s="1184"/>
      <c r="M154" s="1184"/>
      <c r="N154" s="1184"/>
    </row>
    <row r="155" spans="2:14" ht="17.399999999999999">
      <c r="B155" s="1183"/>
      <c r="C155" s="1183"/>
      <c r="D155" s="1183"/>
      <c r="E155" s="1183"/>
      <c r="F155" s="1184"/>
      <c r="G155" s="1184"/>
      <c r="H155" s="1184"/>
      <c r="I155" s="1184"/>
      <c r="J155" s="1184"/>
      <c r="K155" s="1184"/>
      <c r="L155" s="1184"/>
      <c r="M155" s="1184"/>
      <c r="N155" s="1184"/>
    </row>
    <row r="156" spans="2:14" ht="17.399999999999999">
      <c r="B156" s="1183"/>
      <c r="C156" s="1183"/>
      <c r="D156" s="1183"/>
      <c r="E156" s="1183"/>
      <c r="F156" s="1184"/>
      <c r="G156" s="1184"/>
      <c r="H156" s="1184"/>
      <c r="I156" s="1184"/>
      <c r="J156" s="1184"/>
      <c r="K156" s="1184"/>
      <c r="L156" s="1184"/>
      <c r="M156" s="1184"/>
      <c r="N156" s="1184"/>
    </row>
    <row r="157" spans="2:14" ht="17.399999999999999">
      <c r="B157" s="1183"/>
      <c r="C157" s="1183"/>
      <c r="D157" s="1183"/>
      <c r="E157" s="1183"/>
      <c r="F157" s="1184"/>
      <c r="G157" s="1184"/>
      <c r="H157" s="1184"/>
      <c r="I157" s="1184"/>
      <c r="J157" s="1184"/>
      <c r="K157" s="1184"/>
      <c r="L157" s="1184"/>
      <c r="M157" s="1184"/>
      <c r="N157" s="1184"/>
    </row>
    <row r="158" spans="2:14" ht="17.399999999999999">
      <c r="B158" s="1183"/>
      <c r="C158" s="1183"/>
      <c r="D158" s="1183"/>
      <c r="E158" s="1183"/>
      <c r="F158" s="1184"/>
      <c r="G158" s="1184"/>
      <c r="H158" s="1184"/>
      <c r="I158" s="1184"/>
      <c r="J158" s="1184"/>
      <c r="K158" s="1184"/>
      <c r="L158" s="1184"/>
      <c r="M158" s="1184"/>
      <c r="N158" s="1184"/>
    </row>
    <row r="159" spans="2:14" ht="17.399999999999999">
      <c r="B159" s="1183"/>
      <c r="C159" s="1183"/>
      <c r="D159" s="1183"/>
      <c r="E159" s="1183"/>
      <c r="F159" s="1184"/>
      <c r="G159" s="1184"/>
      <c r="H159" s="1184"/>
      <c r="I159" s="1184"/>
      <c r="J159" s="1184"/>
      <c r="K159" s="1184"/>
      <c r="L159" s="1184"/>
      <c r="M159" s="1184"/>
      <c r="N159" s="1184"/>
    </row>
    <row r="160" spans="2:14" ht="17.399999999999999">
      <c r="B160" s="1183"/>
      <c r="C160" s="1183"/>
      <c r="D160" s="1183"/>
      <c r="E160" s="1183"/>
      <c r="F160" s="1184"/>
      <c r="G160" s="1184"/>
      <c r="H160" s="1184"/>
      <c r="I160" s="1184"/>
      <c r="J160" s="1184"/>
      <c r="K160" s="1184"/>
      <c r="L160" s="1184"/>
      <c r="M160" s="1184"/>
      <c r="N160" s="1184"/>
    </row>
    <row r="161" spans="2:14" ht="17.399999999999999">
      <c r="B161" s="1183"/>
      <c r="C161" s="1183"/>
      <c r="D161" s="1183"/>
      <c r="E161" s="1183"/>
      <c r="F161" s="1184"/>
      <c r="G161" s="1184"/>
      <c r="H161" s="1184"/>
      <c r="I161" s="1184"/>
      <c r="J161" s="1184"/>
      <c r="K161" s="1184"/>
      <c r="L161" s="1184"/>
      <c r="M161" s="1184"/>
      <c r="N161" s="1184"/>
    </row>
    <row r="162" spans="2:14" ht="17.399999999999999">
      <c r="B162" s="1183"/>
      <c r="C162" s="1183"/>
      <c r="D162" s="1183"/>
      <c r="E162" s="1183"/>
      <c r="F162" s="1184"/>
      <c r="G162" s="1184"/>
      <c r="H162" s="1184"/>
      <c r="I162" s="1184"/>
      <c r="J162" s="1184"/>
      <c r="K162" s="1184"/>
      <c r="L162" s="1184"/>
      <c r="M162" s="1184"/>
      <c r="N162" s="1184"/>
    </row>
    <row r="163" spans="2:14" ht="17.399999999999999">
      <c r="B163" s="1183"/>
      <c r="C163" s="1183"/>
      <c r="D163" s="1183"/>
      <c r="E163" s="1183"/>
      <c r="F163" s="1184"/>
      <c r="G163" s="1184"/>
      <c r="H163" s="1184"/>
      <c r="I163" s="1184"/>
      <c r="J163" s="1184"/>
      <c r="K163" s="1184"/>
      <c r="L163" s="1184"/>
      <c r="M163" s="1184"/>
      <c r="N163" s="1184"/>
    </row>
    <row r="164" spans="2:14" ht="17.399999999999999">
      <c r="B164" s="1183"/>
      <c r="C164" s="1183"/>
      <c r="D164" s="1183"/>
      <c r="E164" s="1183"/>
      <c r="F164" s="1184"/>
      <c r="G164" s="1184"/>
      <c r="H164" s="1184"/>
      <c r="I164" s="1184"/>
      <c r="J164" s="1184"/>
      <c r="K164" s="1184"/>
      <c r="L164" s="1184"/>
      <c r="M164" s="1184"/>
      <c r="N164" s="1184"/>
    </row>
    <row r="165" spans="2:14" ht="17.399999999999999">
      <c r="B165" s="1183"/>
      <c r="C165" s="1183"/>
      <c r="D165" s="1183"/>
      <c r="E165" s="1183"/>
      <c r="F165" s="1184"/>
      <c r="G165" s="1184"/>
      <c r="H165" s="1184"/>
      <c r="I165" s="1184"/>
      <c r="J165" s="1184"/>
      <c r="K165" s="1184"/>
      <c r="L165" s="1184"/>
      <c r="M165" s="1184"/>
      <c r="N165" s="1184"/>
    </row>
    <row r="166" spans="2:14" ht="17.399999999999999">
      <c r="B166" s="1183"/>
      <c r="C166" s="1183"/>
      <c r="D166" s="1183"/>
      <c r="E166" s="1183"/>
      <c r="F166" s="1184"/>
      <c r="G166" s="1184"/>
      <c r="H166" s="1184"/>
      <c r="I166" s="1184"/>
      <c r="J166" s="1184"/>
      <c r="K166" s="1184"/>
      <c r="L166" s="1184"/>
      <c r="M166" s="1184"/>
      <c r="N166" s="1184"/>
    </row>
    <row r="167" spans="2:14" ht="17.399999999999999">
      <c r="B167" s="1183"/>
      <c r="C167" s="1183"/>
      <c r="D167" s="1183"/>
      <c r="E167" s="1183"/>
      <c r="F167" s="1184"/>
      <c r="G167" s="1184"/>
      <c r="H167" s="1184"/>
      <c r="I167" s="1184"/>
      <c r="J167" s="1184"/>
      <c r="K167" s="1184"/>
      <c r="L167" s="1184"/>
      <c r="M167" s="1184"/>
      <c r="N167" s="1184"/>
    </row>
    <row r="168" spans="2:14" ht="17.399999999999999">
      <c r="B168" s="1183"/>
      <c r="C168" s="1183"/>
      <c r="D168" s="1183"/>
      <c r="E168" s="1183"/>
      <c r="F168" s="1184"/>
      <c r="G168" s="1184"/>
      <c r="H168" s="1184"/>
      <c r="I168" s="1184"/>
      <c r="J168" s="1184"/>
      <c r="K168" s="1184"/>
      <c r="L168" s="1184"/>
      <c r="M168" s="1184"/>
      <c r="N168" s="1184"/>
    </row>
    <row r="169" spans="2:14" ht="17.399999999999999">
      <c r="B169" s="1183"/>
      <c r="C169" s="1183"/>
      <c r="D169" s="1183"/>
      <c r="E169" s="1183"/>
      <c r="F169" s="1184"/>
      <c r="G169" s="1184"/>
      <c r="H169" s="1184"/>
      <c r="I169" s="1184"/>
      <c r="J169" s="1184"/>
      <c r="K169" s="1184"/>
      <c r="L169" s="1184"/>
      <c r="M169" s="1184"/>
      <c r="N169" s="1184"/>
    </row>
    <row r="170" spans="2:14" ht="17.399999999999999">
      <c r="B170" s="1183"/>
      <c r="C170" s="1183"/>
      <c r="D170" s="1183"/>
      <c r="E170" s="1183"/>
      <c r="F170" s="1184"/>
      <c r="G170" s="1184"/>
      <c r="H170" s="1184"/>
      <c r="I170" s="1184"/>
      <c r="J170" s="1184"/>
      <c r="K170" s="1184"/>
      <c r="L170" s="1184"/>
      <c r="M170" s="1184"/>
      <c r="N170" s="1184"/>
    </row>
    <row r="171" spans="2:14" ht="17.399999999999999">
      <c r="B171" s="1183"/>
      <c r="C171" s="1183"/>
      <c r="D171" s="1183"/>
      <c r="E171" s="1183"/>
      <c r="F171" s="1184"/>
      <c r="G171" s="1184"/>
      <c r="H171" s="1184"/>
      <c r="I171" s="1184"/>
      <c r="J171" s="1184"/>
      <c r="K171" s="1184"/>
      <c r="L171" s="1184"/>
      <c r="M171" s="1184"/>
      <c r="N171" s="1184"/>
    </row>
    <row r="172" spans="2:14" ht="17.399999999999999">
      <c r="B172" s="1183"/>
      <c r="C172" s="1183"/>
      <c r="D172" s="1183"/>
      <c r="E172" s="1183"/>
      <c r="F172" s="1184"/>
      <c r="G172" s="1184"/>
      <c r="H172" s="1184"/>
      <c r="I172" s="1184"/>
      <c r="J172" s="1184"/>
      <c r="K172" s="1184"/>
      <c r="L172" s="1184"/>
      <c r="M172" s="1184"/>
      <c r="N172" s="1184"/>
    </row>
    <row r="173" spans="2:14" ht="17.399999999999999">
      <c r="B173" s="1183"/>
      <c r="C173" s="1183"/>
      <c r="D173" s="1183"/>
      <c r="E173" s="1183"/>
      <c r="F173" s="1184"/>
      <c r="G173" s="1184"/>
      <c r="H173" s="1184"/>
      <c r="I173" s="1184"/>
      <c r="J173" s="1184"/>
      <c r="K173" s="1184"/>
      <c r="L173" s="1184"/>
      <c r="M173" s="1184"/>
      <c r="N173" s="1184"/>
    </row>
    <row r="174" spans="2:14" ht="17.399999999999999">
      <c r="B174" s="1183"/>
      <c r="C174" s="1183"/>
      <c r="D174" s="1183"/>
      <c r="E174" s="1183"/>
      <c r="F174" s="1184"/>
      <c r="G174" s="1184"/>
      <c r="H174" s="1184"/>
      <c r="I174" s="1184"/>
      <c r="J174" s="1184"/>
      <c r="K174" s="1184"/>
      <c r="L174" s="1184"/>
      <c r="M174" s="1184"/>
      <c r="N174" s="1184"/>
    </row>
    <row r="175" spans="2:14" ht="17.399999999999999">
      <c r="B175" s="1183"/>
      <c r="C175" s="1183"/>
      <c r="D175" s="1183"/>
      <c r="E175" s="1183"/>
      <c r="F175" s="1184"/>
      <c r="G175" s="1184"/>
      <c r="H175" s="1184"/>
      <c r="I175" s="1184"/>
      <c r="J175" s="1184"/>
      <c r="K175" s="1184"/>
      <c r="L175" s="1184"/>
      <c r="M175" s="1184"/>
      <c r="N175" s="1184"/>
    </row>
    <row r="176" spans="2:14" ht="17.399999999999999">
      <c r="B176" s="1183"/>
      <c r="C176" s="1183"/>
      <c r="D176" s="1183"/>
      <c r="E176" s="1183"/>
      <c r="F176" s="1184"/>
      <c r="G176" s="1184"/>
      <c r="H176" s="1184"/>
      <c r="I176" s="1184"/>
      <c r="J176" s="1184"/>
      <c r="K176" s="1184"/>
      <c r="L176" s="1184"/>
      <c r="M176" s="1184"/>
      <c r="N176" s="1184"/>
    </row>
    <row r="177" spans="2:14" ht="17.399999999999999">
      <c r="B177" s="1183"/>
      <c r="C177" s="1183"/>
      <c r="D177" s="1183"/>
      <c r="E177" s="1183"/>
      <c r="F177" s="1184"/>
      <c r="G177" s="1184"/>
      <c r="H177" s="1184"/>
      <c r="I177" s="1184"/>
      <c r="J177" s="1184"/>
      <c r="K177" s="1184"/>
      <c r="L177" s="1184"/>
      <c r="M177" s="1184"/>
      <c r="N177" s="1184"/>
    </row>
    <row r="178" spans="2:14" ht="17.399999999999999">
      <c r="B178" s="1183"/>
      <c r="C178" s="1183"/>
      <c r="D178" s="1183"/>
      <c r="E178" s="1183"/>
      <c r="F178" s="1184"/>
      <c r="G178" s="1184"/>
      <c r="H178" s="1184"/>
      <c r="I178" s="1184"/>
      <c r="J178" s="1184"/>
      <c r="K178" s="1184"/>
      <c r="L178" s="1184"/>
      <c r="M178" s="1184"/>
      <c r="N178" s="1184"/>
    </row>
    <row r="179" spans="2:14" ht="17.399999999999999">
      <c r="B179" s="1183"/>
      <c r="C179" s="1183"/>
      <c r="D179" s="1183"/>
      <c r="E179" s="1183"/>
      <c r="F179" s="1184"/>
      <c r="G179" s="1184"/>
      <c r="H179" s="1184"/>
      <c r="I179" s="1184"/>
      <c r="J179" s="1184"/>
      <c r="K179" s="1184"/>
      <c r="L179" s="1184"/>
      <c r="M179" s="1184"/>
      <c r="N179" s="1184"/>
    </row>
    <row r="180" spans="2:14" ht="17.399999999999999">
      <c r="B180" s="1183"/>
      <c r="C180" s="1183"/>
      <c r="D180" s="1183"/>
      <c r="E180" s="1183"/>
      <c r="F180" s="1184"/>
      <c r="G180" s="1184"/>
      <c r="H180" s="1184"/>
      <c r="I180" s="1184"/>
      <c r="J180" s="1184"/>
      <c r="K180" s="1184"/>
      <c r="L180" s="1184"/>
      <c r="M180" s="1184"/>
      <c r="N180" s="1184"/>
    </row>
    <row r="181" spans="2:14" ht="17.399999999999999">
      <c r="B181" s="1183"/>
      <c r="C181" s="1183"/>
      <c r="D181" s="1183"/>
      <c r="E181" s="1183"/>
      <c r="F181" s="1184"/>
      <c r="G181" s="1184"/>
      <c r="H181" s="1184"/>
      <c r="I181" s="1184"/>
      <c r="J181" s="1184"/>
      <c r="K181" s="1184"/>
      <c r="L181" s="1184"/>
      <c r="M181" s="1184"/>
      <c r="N181" s="1184"/>
    </row>
    <row r="182" spans="2:14" ht="17.399999999999999">
      <c r="B182" s="1183"/>
      <c r="C182" s="1183"/>
      <c r="D182" s="1183"/>
      <c r="E182" s="1183"/>
      <c r="F182" s="1184"/>
      <c r="G182" s="1184"/>
      <c r="H182" s="1184"/>
      <c r="I182" s="1184"/>
      <c r="J182" s="1184"/>
      <c r="K182" s="1184"/>
      <c r="L182" s="1184"/>
      <c r="M182" s="1184"/>
      <c r="N182" s="1184"/>
    </row>
    <row r="183" spans="2:14" ht="17.399999999999999">
      <c r="B183" s="1183"/>
      <c r="C183" s="1183"/>
      <c r="D183" s="1183"/>
      <c r="E183" s="1183"/>
      <c r="F183" s="1184"/>
      <c r="G183" s="1184"/>
      <c r="H183" s="1184"/>
      <c r="I183" s="1184"/>
      <c r="J183" s="1184"/>
      <c r="K183" s="1184"/>
      <c r="L183" s="1184"/>
      <c r="M183" s="1184"/>
      <c r="N183" s="1184"/>
    </row>
    <row r="184" spans="2:14" ht="17.399999999999999">
      <c r="B184" s="1183"/>
      <c r="C184" s="1183"/>
      <c r="D184" s="1183"/>
      <c r="E184" s="1183"/>
      <c r="F184" s="1184"/>
      <c r="G184" s="1184"/>
      <c r="H184" s="1184"/>
      <c r="I184" s="1184"/>
      <c r="J184" s="1184"/>
      <c r="K184" s="1184"/>
      <c r="L184" s="1184"/>
      <c r="M184" s="1184"/>
      <c r="N184" s="1184"/>
    </row>
    <row r="185" spans="2:14" ht="17.399999999999999">
      <c r="B185" s="1183"/>
      <c r="C185" s="1183"/>
      <c r="D185" s="1183"/>
      <c r="E185" s="1183"/>
      <c r="F185" s="1184"/>
      <c r="G185" s="1184"/>
      <c r="H185" s="1184"/>
      <c r="I185" s="1184"/>
      <c r="J185" s="1184"/>
      <c r="K185" s="1184"/>
      <c r="L185" s="1184"/>
      <c r="M185" s="1184"/>
      <c r="N185" s="1184"/>
    </row>
    <row r="186" spans="2:14" ht="17.399999999999999">
      <c r="B186" s="1183"/>
      <c r="C186" s="1183"/>
      <c r="D186" s="1183"/>
      <c r="E186" s="1183"/>
      <c r="F186" s="1184"/>
      <c r="G186" s="1184"/>
      <c r="H186" s="1184"/>
      <c r="I186" s="1184"/>
      <c r="J186" s="1184"/>
      <c r="K186" s="1184"/>
      <c r="L186" s="1184"/>
      <c r="M186" s="1184"/>
      <c r="N186" s="1184"/>
    </row>
    <row r="187" spans="2:14" ht="17.399999999999999">
      <c r="B187" s="1183"/>
      <c r="C187" s="1183"/>
      <c r="D187" s="1183"/>
      <c r="E187" s="1183"/>
      <c r="F187" s="1184"/>
      <c r="G187" s="1184"/>
      <c r="H187" s="1184"/>
      <c r="I187" s="1184"/>
      <c r="J187" s="1184"/>
      <c r="K187" s="1184"/>
      <c r="L187" s="1184"/>
      <c r="M187" s="1184"/>
      <c r="N187" s="1184"/>
    </row>
    <row r="188" spans="2:14" ht="17.399999999999999">
      <c r="B188" s="1183"/>
      <c r="C188" s="1183"/>
      <c r="D188" s="1183"/>
      <c r="E188" s="1183"/>
      <c r="F188" s="1184"/>
      <c r="G188" s="1184"/>
      <c r="H188" s="1184"/>
      <c r="I188" s="1184"/>
      <c r="J188" s="1184"/>
      <c r="K188" s="1184"/>
      <c r="L188" s="1184"/>
      <c r="M188" s="1184"/>
      <c r="N188" s="1184"/>
    </row>
    <row r="189" spans="2:14" ht="17.399999999999999">
      <c r="B189" s="1183"/>
      <c r="C189" s="1183"/>
      <c r="D189" s="1183"/>
      <c r="E189" s="1183"/>
      <c r="F189" s="1184"/>
      <c r="G189" s="1184"/>
      <c r="H189" s="1184"/>
      <c r="I189" s="1184"/>
      <c r="J189" s="1184"/>
      <c r="K189" s="1184"/>
      <c r="L189" s="1184"/>
      <c r="M189" s="1184"/>
      <c r="N189" s="1184"/>
    </row>
    <row r="190" spans="2:14" ht="17.399999999999999">
      <c r="B190" s="1183"/>
      <c r="C190" s="1183"/>
      <c r="D190" s="1183"/>
      <c r="E190" s="1183"/>
      <c r="F190" s="1184"/>
      <c r="G190" s="1184"/>
      <c r="H190" s="1184"/>
      <c r="I190" s="1184"/>
      <c r="J190" s="1184"/>
      <c r="K190" s="1184"/>
      <c r="L190" s="1184"/>
      <c r="M190" s="1184"/>
      <c r="N190" s="1184"/>
    </row>
    <row r="191" spans="2:14" ht="17.399999999999999">
      <c r="B191" s="1183"/>
      <c r="C191" s="1183"/>
      <c r="D191" s="1183"/>
      <c r="E191" s="1183"/>
      <c r="F191" s="1184"/>
      <c r="G191" s="1184"/>
      <c r="H191" s="1184"/>
      <c r="I191" s="1184"/>
      <c r="J191" s="1184"/>
      <c r="K191" s="1184"/>
      <c r="L191" s="1184"/>
      <c r="M191" s="1184"/>
      <c r="N191" s="1184"/>
    </row>
    <row r="192" spans="2:14" ht="17.399999999999999">
      <c r="B192" s="1183"/>
      <c r="C192" s="1183"/>
      <c r="D192" s="1183"/>
      <c r="E192" s="1183"/>
      <c r="F192" s="1184"/>
      <c r="G192" s="1184"/>
      <c r="H192" s="1184"/>
      <c r="I192" s="1184"/>
      <c r="J192" s="1184"/>
      <c r="K192" s="1184"/>
      <c r="L192" s="1184"/>
      <c r="M192" s="1184"/>
      <c r="N192" s="1184"/>
    </row>
    <row r="193" spans="2:14" ht="17.399999999999999">
      <c r="B193" s="1183"/>
      <c r="C193" s="1183"/>
      <c r="D193" s="1183"/>
      <c r="E193" s="1183"/>
      <c r="F193" s="1184"/>
      <c r="G193" s="1184"/>
      <c r="H193" s="1184"/>
      <c r="I193" s="1184"/>
      <c r="J193" s="1184"/>
      <c r="K193" s="1184"/>
      <c r="L193" s="1184"/>
      <c r="M193" s="1184"/>
      <c r="N193" s="1184"/>
    </row>
    <row r="194" spans="2:14" ht="17.399999999999999">
      <c r="B194" s="1183"/>
      <c r="C194" s="1183"/>
      <c r="D194" s="1183"/>
      <c r="E194" s="1183"/>
      <c r="F194" s="1184"/>
      <c r="G194" s="1184"/>
      <c r="H194" s="1184"/>
      <c r="I194" s="1184"/>
      <c r="J194" s="1184"/>
      <c r="K194" s="1184"/>
      <c r="L194" s="1184"/>
      <c r="M194" s="1184"/>
      <c r="N194" s="1184"/>
    </row>
    <row r="195" spans="2:14" ht="17.399999999999999">
      <c r="B195" s="1183"/>
      <c r="C195" s="1183"/>
      <c r="D195" s="1183"/>
      <c r="E195" s="1183"/>
      <c r="F195" s="1184"/>
      <c r="G195" s="1184"/>
      <c r="H195" s="1184"/>
      <c r="I195" s="1184"/>
      <c r="J195" s="1184"/>
      <c r="K195" s="1184"/>
      <c r="L195" s="1184"/>
      <c r="M195" s="1184"/>
      <c r="N195" s="1184"/>
    </row>
    <row r="196" spans="2:14" ht="17.399999999999999">
      <c r="B196" s="1183"/>
      <c r="C196" s="1183"/>
      <c r="D196" s="1183"/>
      <c r="E196" s="1183"/>
      <c r="F196" s="1184"/>
      <c r="G196" s="1184"/>
      <c r="H196" s="1184"/>
      <c r="I196" s="1184"/>
      <c r="J196" s="1184"/>
      <c r="K196" s="1184"/>
      <c r="L196" s="1184"/>
      <c r="M196" s="1184"/>
      <c r="N196" s="1184"/>
    </row>
    <row r="197" spans="2:14" ht="17.399999999999999">
      <c r="B197" s="1183"/>
      <c r="C197" s="1183"/>
      <c r="D197" s="1183"/>
      <c r="E197" s="1183"/>
      <c r="F197" s="1184"/>
      <c r="G197" s="1184"/>
      <c r="H197" s="1184"/>
      <c r="I197" s="1184"/>
      <c r="J197" s="1184"/>
      <c r="K197" s="1184"/>
      <c r="L197" s="1184"/>
      <c r="M197" s="1184"/>
      <c r="N197" s="1184"/>
    </row>
    <row r="198" spans="2:14" ht="17.399999999999999">
      <c r="B198" s="1183"/>
      <c r="C198" s="1183"/>
      <c r="D198" s="1183"/>
      <c r="E198" s="1183"/>
      <c r="F198" s="1184"/>
      <c r="G198" s="1184"/>
      <c r="H198" s="1184"/>
      <c r="I198" s="1184"/>
      <c r="J198" s="1184"/>
      <c r="K198" s="1184"/>
      <c r="L198" s="1184"/>
      <c r="M198" s="1184"/>
      <c r="N198" s="1184"/>
    </row>
    <row r="199" spans="2:14" ht="17.399999999999999">
      <c r="B199" s="1183"/>
      <c r="C199" s="1183"/>
      <c r="D199" s="1183"/>
      <c r="E199" s="1183"/>
      <c r="F199" s="1184"/>
      <c r="G199" s="1184"/>
      <c r="H199" s="1184"/>
      <c r="I199" s="1184"/>
      <c r="J199" s="1184"/>
      <c r="K199" s="1184"/>
      <c r="L199" s="1184"/>
      <c r="M199" s="1184"/>
      <c r="N199" s="1184"/>
    </row>
    <row r="200" spans="2:14" ht="17.399999999999999">
      <c r="B200" s="1183"/>
      <c r="C200" s="1183"/>
      <c r="D200" s="1183"/>
      <c r="E200" s="1183"/>
      <c r="F200" s="1184"/>
      <c r="G200" s="1184"/>
      <c r="H200" s="1184"/>
      <c r="I200" s="1184"/>
      <c r="J200" s="1184"/>
      <c r="K200" s="1184"/>
      <c r="L200" s="1184"/>
      <c r="M200" s="1184"/>
      <c r="N200" s="1184"/>
    </row>
    <row r="201" spans="2:14" ht="17.399999999999999">
      <c r="B201" s="1183"/>
      <c r="C201" s="1183"/>
      <c r="D201" s="1183"/>
      <c r="E201" s="1183"/>
      <c r="F201" s="1184"/>
      <c r="G201" s="1184"/>
      <c r="H201" s="1184"/>
      <c r="I201" s="1184"/>
      <c r="J201" s="1184"/>
      <c r="K201" s="1184"/>
      <c r="L201" s="1184"/>
      <c r="M201" s="1184"/>
      <c r="N201" s="1184"/>
    </row>
    <row r="202" spans="2:14" ht="17.399999999999999">
      <c r="B202" s="1183"/>
      <c r="C202" s="1183"/>
      <c r="D202" s="1183"/>
      <c r="E202" s="1183"/>
      <c r="F202" s="1184"/>
      <c r="G202" s="1184"/>
      <c r="H202" s="1184"/>
      <c r="I202" s="1184"/>
      <c r="J202" s="1184"/>
      <c r="K202" s="1184"/>
      <c r="L202" s="1184"/>
      <c r="M202" s="1184"/>
      <c r="N202" s="1184"/>
    </row>
    <row r="203" spans="2:14" ht="17.399999999999999">
      <c r="B203" s="1183"/>
      <c r="C203" s="1183"/>
      <c r="D203" s="1183"/>
      <c r="E203" s="1183"/>
      <c r="F203" s="1184"/>
      <c r="G203" s="1184"/>
      <c r="H203" s="1184"/>
      <c r="I203" s="1184"/>
      <c r="J203" s="1184"/>
      <c r="K203" s="1184"/>
      <c r="L203" s="1184"/>
      <c r="M203" s="1184"/>
      <c r="N203" s="1184"/>
    </row>
    <row r="204" spans="2:14" ht="17.399999999999999">
      <c r="B204" s="1183"/>
      <c r="C204" s="1183"/>
      <c r="D204" s="1183"/>
      <c r="E204" s="1183"/>
      <c r="F204" s="1184"/>
      <c r="G204" s="1184"/>
      <c r="H204" s="1184"/>
      <c r="I204" s="1184"/>
      <c r="J204" s="1184"/>
      <c r="K204" s="1184"/>
      <c r="L204" s="1184"/>
      <c r="M204" s="1184"/>
      <c r="N204" s="1184"/>
    </row>
    <row r="205" spans="2:14" ht="17.399999999999999">
      <c r="B205" s="1183"/>
      <c r="C205" s="1183"/>
      <c r="D205" s="1183"/>
      <c r="E205" s="1183"/>
      <c r="F205" s="1184"/>
      <c r="G205" s="1184"/>
      <c r="H205" s="1184"/>
      <c r="I205" s="1184"/>
      <c r="J205" s="1184"/>
      <c r="K205" s="1184"/>
      <c r="L205" s="1184"/>
      <c r="M205" s="1184"/>
      <c r="N205" s="1184"/>
    </row>
    <row r="206" spans="2:14" ht="17.399999999999999">
      <c r="B206" s="1183"/>
      <c r="C206" s="1183"/>
      <c r="D206" s="1183"/>
      <c r="E206" s="1183"/>
      <c r="F206" s="1184"/>
      <c r="G206" s="1184"/>
      <c r="H206" s="1184"/>
      <c r="I206" s="1184"/>
      <c r="J206" s="1184"/>
      <c r="K206" s="1184"/>
      <c r="L206" s="1184"/>
      <c r="M206" s="1184"/>
      <c r="N206" s="1184"/>
    </row>
    <row r="207" spans="2:14" ht="17.399999999999999">
      <c r="B207" s="1183"/>
      <c r="C207" s="1183"/>
      <c r="D207" s="1183"/>
      <c r="E207" s="1183"/>
      <c r="F207" s="1184"/>
      <c r="G207" s="1184"/>
      <c r="H207" s="1184"/>
      <c r="I207" s="1184"/>
      <c r="J207" s="1184"/>
      <c r="K207" s="1184"/>
      <c r="L207" s="1184"/>
      <c r="M207" s="1184"/>
      <c r="N207" s="1184"/>
    </row>
    <row r="208" spans="2:14" ht="17.399999999999999">
      <c r="B208" s="1183"/>
      <c r="C208" s="1183"/>
      <c r="D208" s="1183"/>
      <c r="E208" s="1183"/>
      <c r="F208" s="1184"/>
      <c r="G208" s="1184"/>
      <c r="H208" s="1184"/>
      <c r="I208" s="1184"/>
      <c r="J208" s="1184"/>
      <c r="K208" s="1184"/>
      <c r="L208" s="1184"/>
      <c r="M208" s="1184"/>
      <c r="N208" s="1184"/>
    </row>
    <row r="209" spans="2:14" ht="17.399999999999999">
      <c r="B209" s="1183"/>
      <c r="C209" s="1183"/>
      <c r="D209" s="1183"/>
      <c r="E209" s="1183"/>
      <c r="F209" s="1184"/>
      <c r="G209" s="1184"/>
      <c r="H209" s="1184"/>
      <c r="I209" s="1184"/>
      <c r="J209" s="1184"/>
      <c r="K209" s="1184"/>
      <c r="L209" s="1184"/>
      <c r="M209" s="1184"/>
      <c r="N209" s="1184"/>
    </row>
    <row r="210" spans="2:14" ht="17.399999999999999">
      <c r="B210" s="1183"/>
      <c r="C210" s="1183"/>
      <c r="D210" s="1183"/>
      <c r="E210" s="1183"/>
      <c r="F210" s="1184"/>
      <c r="G210" s="1184"/>
      <c r="H210" s="1184"/>
      <c r="I210" s="1184"/>
      <c r="J210" s="1184"/>
      <c r="K210" s="1184"/>
      <c r="L210" s="1184"/>
      <c r="M210" s="1184"/>
      <c r="N210" s="1184"/>
    </row>
    <row r="211" spans="2:14" ht="17.399999999999999">
      <c r="B211" s="1183"/>
      <c r="C211" s="1183"/>
      <c r="D211" s="1183"/>
      <c r="E211" s="1183"/>
      <c r="F211" s="1184"/>
      <c r="G211" s="1184"/>
      <c r="H211" s="1184"/>
      <c r="I211" s="1184"/>
      <c r="J211" s="1184"/>
      <c r="K211" s="1184"/>
      <c r="L211" s="1184"/>
      <c r="M211" s="1184"/>
      <c r="N211" s="1184"/>
    </row>
    <row r="212" spans="2:14" ht="17.399999999999999">
      <c r="B212" s="1183"/>
      <c r="C212" s="1183"/>
      <c r="D212" s="1183"/>
      <c r="E212" s="1183"/>
      <c r="F212" s="1184"/>
      <c r="G212" s="1184"/>
      <c r="H212" s="1184"/>
      <c r="I212" s="1184"/>
      <c r="J212" s="1184"/>
      <c r="K212" s="1184"/>
      <c r="L212" s="1184"/>
      <c r="M212" s="1184"/>
      <c r="N212" s="1184"/>
    </row>
    <row r="213" spans="2:14" ht="17.399999999999999">
      <c r="B213" s="1183"/>
      <c r="C213" s="1183"/>
      <c r="D213" s="1183"/>
      <c r="E213" s="1183"/>
      <c r="F213" s="1184"/>
      <c r="G213" s="1184"/>
      <c r="H213" s="1184"/>
      <c r="I213" s="1184"/>
      <c r="J213" s="1184"/>
      <c r="K213" s="1184"/>
      <c r="L213" s="1184"/>
      <c r="M213" s="1184"/>
      <c r="N213" s="1184"/>
    </row>
    <row r="214" spans="2:14" ht="17.399999999999999">
      <c r="B214" s="1183"/>
      <c r="C214" s="1183"/>
      <c r="D214" s="1183"/>
      <c r="E214" s="1183"/>
      <c r="F214" s="1184"/>
      <c r="G214" s="1184"/>
      <c r="H214" s="1184"/>
      <c r="I214" s="1184"/>
      <c r="J214" s="1184"/>
      <c r="K214" s="1184"/>
      <c r="L214" s="1184"/>
      <c r="M214" s="1184"/>
      <c r="N214" s="1184"/>
    </row>
    <row r="215" spans="2:14" ht="17.399999999999999">
      <c r="B215" s="1183"/>
      <c r="C215" s="1183"/>
      <c r="D215" s="1183"/>
      <c r="E215" s="1183"/>
      <c r="F215" s="1184"/>
      <c r="G215" s="1184"/>
      <c r="H215" s="1184"/>
      <c r="I215" s="1184"/>
      <c r="J215" s="1184"/>
      <c r="K215" s="1184"/>
      <c r="L215" s="1184"/>
      <c r="M215" s="1184"/>
      <c r="N215" s="1184"/>
    </row>
    <row r="216" spans="2:14" ht="17.399999999999999">
      <c r="B216" s="1183"/>
      <c r="C216" s="1183"/>
      <c r="D216" s="1183"/>
      <c r="E216" s="1183"/>
      <c r="F216" s="1184"/>
      <c r="G216" s="1184"/>
      <c r="H216" s="1184"/>
      <c r="I216" s="1184"/>
      <c r="J216" s="1184"/>
      <c r="K216" s="1184"/>
      <c r="L216" s="1184"/>
      <c r="M216" s="1184"/>
      <c r="N216" s="1184"/>
    </row>
    <row r="217" spans="2:14" ht="17.399999999999999">
      <c r="B217" s="1183"/>
      <c r="C217" s="1183"/>
      <c r="D217" s="1183"/>
      <c r="E217" s="1183"/>
      <c r="F217" s="1184"/>
      <c r="G217" s="1184"/>
      <c r="H217" s="1184"/>
      <c r="I217" s="1184"/>
      <c r="J217" s="1184"/>
      <c r="K217" s="1184"/>
      <c r="L217" s="1184"/>
      <c r="M217" s="1184"/>
      <c r="N217" s="1184"/>
    </row>
    <row r="218" spans="2:14" ht="17.399999999999999">
      <c r="B218" s="1183"/>
      <c r="C218" s="1183"/>
      <c r="D218" s="1183"/>
      <c r="E218" s="1183"/>
      <c r="F218" s="1184"/>
      <c r="G218" s="1184"/>
      <c r="H218" s="1184"/>
      <c r="I218" s="1184"/>
      <c r="J218" s="1184"/>
      <c r="K218" s="1184"/>
      <c r="L218" s="1184"/>
      <c r="M218" s="1184"/>
      <c r="N218" s="1184"/>
    </row>
    <row r="219" spans="2:14" ht="17.399999999999999">
      <c r="B219" s="1183"/>
      <c r="C219" s="1183"/>
      <c r="D219" s="1183"/>
      <c r="E219" s="1183"/>
      <c r="F219" s="1184"/>
      <c r="G219" s="1184"/>
      <c r="H219" s="1184"/>
      <c r="I219" s="1184"/>
      <c r="J219" s="1184"/>
      <c r="K219" s="1184"/>
      <c r="L219" s="1184"/>
      <c r="M219" s="1184"/>
      <c r="N219" s="1184"/>
    </row>
    <row r="220" spans="2:14" ht="17.399999999999999">
      <c r="B220" s="1183"/>
      <c r="C220" s="1183"/>
      <c r="D220" s="1183"/>
      <c r="E220" s="1183"/>
      <c r="F220" s="1184"/>
      <c r="G220" s="1184"/>
      <c r="H220" s="1184"/>
      <c r="I220" s="1184"/>
      <c r="J220" s="1184"/>
      <c r="K220" s="1184"/>
      <c r="L220" s="1184"/>
      <c r="M220" s="1184"/>
      <c r="N220" s="1184"/>
    </row>
    <row r="221" spans="2:14" ht="17.399999999999999">
      <c r="B221" s="1183"/>
      <c r="C221" s="1183"/>
      <c r="D221" s="1183"/>
      <c r="E221" s="1183"/>
      <c r="F221" s="1184"/>
      <c r="G221" s="1184"/>
      <c r="H221" s="1184"/>
      <c r="I221" s="1184"/>
      <c r="J221" s="1184"/>
      <c r="K221" s="1184"/>
      <c r="L221" s="1184"/>
      <c r="M221" s="1184"/>
      <c r="N221" s="1184"/>
    </row>
    <row r="222" spans="2:14" ht="17.399999999999999">
      <c r="B222" s="1183"/>
      <c r="C222" s="1183"/>
      <c r="D222" s="1183"/>
      <c r="E222" s="1183"/>
      <c r="F222" s="1184"/>
      <c r="G222" s="1184"/>
      <c r="H222" s="1184"/>
      <c r="I222" s="1184"/>
      <c r="J222" s="1184"/>
      <c r="K222" s="1184"/>
      <c r="L222" s="1184"/>
      <c r="M222" s="1184"/>
      <c r="N222" s="1184"/>
    </row>
    <row r="223" spans="2:14" ht="17.399999999999999">
      <c r="B223" s="1183"/>
      <c r="C223" s="1183"/>
      <c r="D223" s="1183"/>
      <c r="E223" s="1183"/>
      <c r="F223" s="1184"/>
      <c r="G223" s="1184"/>
      <c r="H223" s="1184"/>
      <c r="I223" s="1184"/>
      <c r="J223" s="1184"/>
      <c r="K223" s="1184"/>
      <c r="L223" s="1184"/>
      <c r="M223" s="1184"/>
      <c r="N223" s="1184"/>
    </row>
    <row r="224" spans="2:14" ht="17.399999999999999">
      <c r="B224" s="1183"/>
      <c r="C224" s="1183"/>
      <c r="D224" s="1183"/>
      <c r="E224" s="1183"/>
      <c r="F224" s="1184"/>
      <c r="G224" s="1184"/>
      <c r="H224" s="1184"/>
      <c r="I224" s="1184"/>
      <c r="J224" s="1184"/>
      <c r="K224" s="1184"/>
      <c r="L224" s="1184"/>
      <c r="M224" s="1184"/>
      <c r="N224" s="1184"/>
    </row>
    <row r="225" spans="2:14" ht="17.399999999999999">
      <c r="B225" s="1183"/>
      <c r="C225" s="1183"/>
      <c r="D225" s="1183"/>
      <c r="E225" s="1183"/>
      <c r="F225" s="1184"/>
      <c r="G225" s="1184"/>
      <c r="H225" s="1184"/>
      <c r="I225" s="1184"/>
      <c r="J225" s="1184"/>
      <c r="K225" s="1184"/>
      <c r="L225" s="1184"/>
      <c r="M225" s="1184"/>
      <c r="N225" s="1184"/>
    </row>
    <row r="226" spans="2:14" ht="17.399999999999999">
      <c r="B226" s="1183"/>
      <c r="C226" s="1183"/>
      <c r="D226" s="1183"/>
      <c r="E226" s="1183"/>
      <c r="F226" s="1184"/>
      <c r="G226" s="1184"/>
      <c r="H226" s="1184"/>
      <c r="I226" s="1184"/>
      <c r="J226" s="1184"/>
      <c r="K226" s="1184"/>
      <c r="L226" s="1184"/>
      <c r="M226" s="1184"/>
      <c r="N226" s="1184"/>
    </row>
    <row r="227" spans="2:14" ht="17.399999999999999">
      <c r="B227" s="1183"/>
      <c r="C227" s="1183"/>
      <c r="D227" s="1183"/>
      <c r="E227" s="1183"/>
      <c r="F227" s="1184"/>
      <c r="G227" s="1184"/>
      <c r="H227" s="1184"/>
      <c r="I227" s="1184"/>
      <c r="J227" s="1184"/>
      <c r="K227" s="1184"/>
      <c r="L227" s="1184"/>
      <c r="M227" s="1184"/>
      <c r="N227" s="1184"/>
    </row>
  </sheetData>
  <mergeCells count="16">
    <mergeCell ref="A12:A16"/>
    <mergeCell ref="A5:M5"/>
    <mergeCell ref="A6:M6"/>
    <mergeCell ref="A7:A9"/>
    <mergeCell ref="A10:M10"/>
    <mergeCell ref="A11:M11"/>
    <mergeCell ref="A43:A51"/>
    <mergeCell ref="A17:M17"/>
    <mergeCell ref="A18:A22"/>
    <mergeCell ref="A23:M23"/>
    <mergeCell ref="A25:M25"/>
    <mergeCell ref="A28:A30"/>
    <mergeCell ref="A27:M27"/>
    <mergeCell ref="A31:M31"/>
    <mergeCell ref="A32:A41"/>
    <mergeCell ref="A42:M42"/>
  </mergeCells>
  <conditionalFormatting sqref="X6">
    <cfRule type="iconSet" priority="1">
      <iconSet iconSet="3Arrows">
        <cfvo type="percent" val="0"/>
        <cfvo type="percent" val="33"/>
        <cfvo type="percent" val="67"/>
      </iconSet>
    </cfRule>
  </conditionalFormatting>
  <dataValidations count="2">
    <dataValidation type="list" allowBlank="1" showErrorMessage="1" sqref="F15:F16" xr:uid="{1699ADD5-82A1-4A67-B0FD-A2D6C5AB2908}">
      <formula1>#REF!</formula1>
    </dataValidation>
    <dataValidation type="list" allowBlank="1" showErrorMessage="1" sqref="G12:G16 G18:G22 G26 G28:G30 G7:G9 G24 G32:G41 G43:G51" xr:uid="{61BAB5E3-A9A5-4BB8-B71D-7C4D32867A0D}">
      <formula1>"เร็วกว่าแผน,เป็นไปตามแผน,ล่าช้ากว่าแผน,ยังไม่เริ่มดำเนินโครงการ"</formula1>
    </dataValidation>
  </dataValidations>
  <pageMargins left="0.23622047244094491" right="0.23622047244094491" top="0.74803149606299213" bottom="0.74803149606299213" header="0.31496062992125984" footer="0.31496062992125984"/>
  <pageSetup paperSize="9"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6BEE6F-69DB-4016-B8AB-BE338A2285BB}">
  <sheetPr codeName="Sheet11">
    <tabColor theme="9"/>
    <pageSetUpPr fitToPage="1"/>
  </sheetPr>
  <dimension ref="A1:AI1068"/>
  <sheetViews>
    <sheetView zoomScale="48" zoomScaleNormal="25" workbookViewId="0">
      <selection activeCell="D13" sqref="D13"/>
    </sheetView>
  </sheetViews>
  <sheetFormatPr defaultColWidth="13.21875" defaultRowHeight="15" customHeight="1"/>
  <cols>
    <col min="1" max="1" width="22.21875" style="19" customWidth="1"/>
    <col min="2" max="2" width="50.77734375" style="19" customWidth="1"/>
    <col min="3" max="3" width="14.109375" style="19" customWidth="1"/>
    <col min="4" max="4" width="64.6640625" style="19" customWidth="1"/>
    <col min="5" max="5" width="79.33203125" style="19" customWidth="1"/>
    <col min="6" max="6" width="59.109375" style="19" customWidth="1"/>
    <col min="7" max="7" width="21.109375" style="19" customWidth="1"/>
    <col min="8" max="8" width="14.77734375" style="19" customWidth="1"/>
    <col min="9" max="9" width="26.33203125" style="19" customWidth="1"/>
    <col min="10" max="10" width="14.77734375" style="19" customWidth="1"/>
    <col min="11" max="11" width="21.33203125" style="19" customWidth="1"/>
    <col min="12" max="12" width="17.6640625" style="19" customWidth="1"/>
    <col min="13" max="13" width="41.88671875" style="19" customWidth="1"/>
    <col min="14" max="14" width="34.33203125" style="19" customWidth="1"/>
    <col min="15" max="15" width="37.109375" style="19" customWidth="1"/>
    <col min="16" max="16" width="18.33203125" style="19" customWidth="1"/>
    <col min="17" max="17" width="25.6640625" style="19" customWidth="1"/>
    <col min="18" max="19" width="16.88671875" style="19" customWidth="1"/>
    <col min="20" max="20" width="29" style="19" customWidth="1"/>
    <col min="21" max="23" width="8" style="19" customWidth="1"/>
    <col min="24" max="24" width="9.33203125" style="19" bestFit="1" customWidth="1"/>
    <col min="25" max="27" width="8" style="19" customWidth="1"/>
    <col min="28" max="28" width="8" style="19" bestFit="1" customWidth="1"/>
    <col min="29" max="16384" width="13.21875" style="19"/>
  </cols>
  <sheetData>
    <row r="1" spans="1:35" ht="17.399999999999999">
      <c r="A1" s="226" t="s">
        <v>104</v>
      </c>
      <c r="B1" s="95" t="s">
        <v>1023</v>
      </c>
    </row>
    <row r="2" spans="1:35" ht="17.399999999999999">
      <c r="A2" s="226" t="s">
        <v>106</v>
      </c>
      <c r="B2" s="95" t="s">
        <v>1024</v>
      </c>
    </row>
    <row r="3" spans="1:35" ht="18" thickBot="1">
      <c r="A3" s="226" t="s">
        <v>108</v>
      </c>
      <c r="B3" s="551" t="s">
        <v>1437</v>
      </c>
    </row>
    <row r="4" spans="1:35" ht="105" thickBot="1">
      <c r="A4" s="982" t="s">
        <v>1</v>
      </c>
      <c r="B4" s="974" t="s">
        <v>110</v>
      </c>
      <c r="C4" s="975" t="s">
        <v>111</v>
      </c>
      <c r="D4" s="976" t="s">
        <v>112</v>
      </c>
      <c r="E4" s="1050" t="s">
        <v>113</v>
      </c>
      <c r="F4" s="1050" t="s">
        <v>114</v>
      </c>
      <c r="G4" s="976" t="s">
        <v>115</v>
      </c>
      <c r="H4" s="976" t="s">
        <v>116</v>
      </c>
      <c r="I4" s="976" t="s">
        <v>117</v>
      </c>
      <c r="J4" s="976" t="s">
        <v>368</v>
      </c>
      <c r="K4" s="976" t="s">
        <v>119</v>
      </c>
      <c r="L4" s="976" t="s">
        <v>120</v>
      </c>
      <c r="M4" s="976" t="s">
        <v>121</v>
      </c>
      <c r="N4" s="976" t="s">
        <v>109</v>
      </c>
      <c r="O4" s="976" t="s">
        <v>122</v>
      </c>
      <c r="P4" s="976" t="s">
        <v>123</v>
      </c>
      <c r="Q4" s="976" t="s">
        <v>124</v>
      </c>
      <c r="R4" s="986" t="s">
        <v>125</v>
      </c>
      <c r="S4" s="227" t="s">
        <v>370</v>
      </c>
      <c r="T4" s="977"/>
      <c r="U4" s="76" t="s">
        <v>371</v>
      </c>
      <c r="V4" s="77"/>
      <c r="W4" s="77"/>
      <c r="X4" s="77"/>
      <c r="Y4" s="77"/>
      <c r="Z4" s="77"/>
      <c r="AA4" s="77"/>
      <c r="AB4" s="88"/>
      <c r="AC4" s="77"/>
      <c r="AD4" s="89"/>
      <c r="AE4" s="169" t="s">
        <v>372</v>
      </c>
      <c r="AF4" s="169" t="s">
        <v>373</v>
      </c>
      <c r="AG4" s="169" t="s">
        <v>140</v>
      </c>
      <c r="AH4" s="169" t="s">
        <v>132</v>
      </c>
      <c r="AI4" s="169" t="s">
        <v>150</v>
      </c>
    </row>
    <row r="5" spans="1:35" s="1003" customFormat="1" ht="17.399999999999999">
      <c r="A5" s="998" t="s">
        <v>1557</v>
      </c>
      <c r="B5" s="999" t="s">
        <v>127</v>
      </c>
      <c r="C5" s="1790"/>
      <c r="D5" s="1791"/>
      <c r="E5" s="1791"/>
      <c r="F5" s="1792"/>
      <c r="G5" s="9"/>
      <c r="H5" s="9"/>
      <c r="I5" s="13"/>
      <c r="J5" s="1000"/>
      <c r="K5" s="1001"/>
      <c r="L5" s="9"/>
      <c r="M5" s="9"/>
      <c r="N5" s="9"/>
      <c r="O5" s="9"/>
      <c r="P5" s="9"/>
      <c r="Q5" s="9"/>
      <c r="R5" s="1002"/>
      <c r="S5" s="216"/>
      <c r="U5" s="128" t="s">
        <v>375</v>
      </c>
      <c r="V5" s="128" t="s">
        <v>376</v>
      </c>
      <c r="W5" s="128" t="s">
        <v>1558</v>
      </c>
      <c r="X5" s="128" t="s">
        <v>1559</v>
      </c>
      <c r="Y5" s="128" t="s">
        <v>1560</v>
      </c>
      <c r="Z5" s="128" t="s">
        <v>1561</v>
      </c>
      <c r="AA5" s="128" t="s">
        <v>463</v>
      </c>
      <c r="AB5" s="128" t="s">
        <v>1562</v>
      </c>
      <c r="AC5" s="193" t="s">
        <v>383</v>
      </c>
      <c r="AD5" s="89"/>
      <c r="AE5" s="142"/>
      <c r="AF5" s="142"/>
      <c r="AG5" s="142"/>
      <c r="AH5" s="142"/>
      <c r="AI5" s="142"/>
    </row>
    <row r="6" spans="1:35" s="1003" customFormat="1" ht="17.399999999999999">
      <c r="A6" s="998" t="s">
        <v>1557</v>
      </c>
      <c r="B6" s="999" t="s">
        <v>128</v>
      </c>
      <c r="C6" s="1793"/>
      <c r="D6" s="1794"/>
      <c r="E6" s="1794"/>
      <c r="F6" s="1795"/>
      <c r="G6" s="9"/>
      <c r="H6" s="9"/>
      <c r="I6" s="13"/>
      <c r="J6" s="1000"/>
      <c r="K6" s="1001"/>
      <c r="L6" s="10"/>
      <c r="M6" s="9"/>
      <c r="N6" s="9"/>
      <c r="O6" s="9"/>
      <c r="P6" s="9"/>
      <c r="Q6" s="9"/>
      <c r="R6" s="1002"/>
      <c r="S6" s="216"/>
      <c r="U6" s="1004" t="s">
        <v>384</v>
      </c>
      <c r="V6" s="922">
        <f>(K8+K16+K19+K23)/4</f>
        <v>0</v>
      </c>
      <c r="W6" s="922">
        <f>(K28+K31+K36)/3</f>
        <v>0.76666666666666661</v>
      </c>
      <c r="X6" s="922">
        <f>(K40+K45+K48+K55+K60)/5</f>
        <v>0</v>
      </c>
      <c r="Y6" s="922">
        <f>(K64+K68)/2</f>
        <v>0</v>
      </c>
      <c r="Z6" s="922">
        <f>(K72+K73)/2</f>
        <v>0.5</v>
      </c>
      <c r="AA6" s="922">
        <f>(K82+K89)/2</f>
        <v>0</v>
      </c>
      <c r="AB6" s="922">
        <f>(K79+K77)/2</f>
        <v>0</v>
      </c>
      <c r="AC6" s="1005">
        <f>AVERAGE(V6:AB6)</f>
        <v>0.18095238095238095</v>
      </c>
      <c r="AD6" s="89"/>
      <c r="AE6" s="89"/>
      <c r="AF6" s="89"/>
      <c r="AG6" s="89"/>
      <c r="AH6" s="89"/>
      <c r="AI6" s="89"/>
    </row>
    <row r="7" spans="1:35" s="1003" customFormat="1" ht="17.399999999999999">
      <c r="A7" s="998" t="s">
        <v>1557</v>
      </c>
      <c r="B7" s="1006" t="s">
        <v>385</v>
      </c>
      <c r="C7" s="1796"/>
      <c r="D7" s="1796"/>
      <c r="E7" s="1796"/>
      <c r="F7" s="1797"/>
      <c r="G7" s="10"/>
      <c r="H7" s="9"/>
      <c r="I7" s="1011" t="s">
        <v>150</v>
      </c>
      <c r="J7" s="998"/>
      <c r="K7" s="1042"/>
      <c r="L7" s="216"/>
      <c r="M7" s="1043"/>
      <c r="N7" s="9"/>
      <c r="O7" s="9"/>
      <c r="P7" s="10"/>
      <c r="Q7" s="9"/>
      <c r="R7" s="1002"/>
      <c r="S7" s="216"/>
    </row>
    <row r="8" spans="1:35" s="1003" customFormat="1" ht="98.1" customHeight="1">
      <c r="A8" s="998" t="s">
        <v>1557</v>
      </c>
      <c r="B8" s="998" t="s">
        <v>135</v>
      </c>
      <c r="C8" s="1000" t="s">
        <v>1563</v>
      </c>
      <c r="D8" s="980" t="s">
        <v>1564</v>
      </c>
      <c r="E8" s="985" t="s">
        <v>1565</v>
      </c>
      <c r="F8" s="1026" t="s">
        <v>139</v>
      </c>
      <c r="G8" s="206" t="s">
        <v>1566</v>
      </c>
      <c r="H8" s="1034" t="s">
        <v>1567</v>
      </c>
      <c r="I8" s="1047" t="s">
        <v>140</v>
      </c>
      <c r="J8" s="225">
        <v>1</v>
      </c>
      <c r="K8" s="1049"/>
      <c r="L8" s="1046"/>
      <c r="M8" s="1044"/>
      <c r="N8" s="1007"/>
      <c r="O8" s="1036" t="s">
        <v>1568</v>
      </c>
      <c r="P8" s="1039" t="s">
        <v>364</v>
      </c>
      <c r="Q8" s="1037"/>
      <c r="R8" s="1040"/>
      <c r="S8" s="1052">
        <v>0</v>
      </c>
      <c r="T8" s="1051" t="s">
        <v>1569</v>
      </c>
    </row>
    <row r="9" spans="1:35" s="1003" customFormat="1" ht="52.2">
      <c r="A9" s="998" t="s">
        <v>1557</v>
      </c>
      <c r="B9" s="998" t="s">
        <v>135</v>
      </c>
      <c r="C9" s="1000" t="s">
        <v>1563</v>
      </c>
      <c r="D9" s="980" t="s">
        <v>1564</v>
      </c>
      <c r="E9" s="1033" t="s">
        <v>1570</v>
      </c>
      <c r="F9" s="1026"/>
      <c r="G9" s="997"/>
      <c r="H9" s="1035"/>
      <c r="I9" s="1047"/>
      <c r="J9" s="225"/>
      <c r="K9" s="1049"/>
      <c r="L9" s="1046"/>
      <c r="M9" s="1045"/>
      <c r="N9" s="997"/>
      <c r="O9" s="206"/>
      <c r="P9" s="205"/>
      <c r="Q9" s="996"/>
      <c r="R9" s="996"/>
      <c r="S9" s="1052">
        <v>0</v>
      </c>
    </row>
    <row r="10" spans="1:35" s="1003" customFormat="1" ht="52.2">
      <c r="A10" s="998" t="s">
        <v>1557</v>
      </c>
      <c r="B10" s="998" t="s">
        <v>135</v>
      </c>
      <c r="C10" s="1000" t="s">
        <v>1563</v>
      </c>
      <c r="D10" s="980" t="s">
        <v>1564</v>
      </c>
      <c r="E10" s="1033" t="s">
        <v>1571</v>
      </c>
      <c r="F10" s="1026"/>
      <c r="G10" s="997"/>
      <c r="H10" s="1035"/>
      <c r="I10" s="1047"/>
      <c r="J10" s="225"/>
      <c r="K10" s="1049"/>
      <c r="L10" s="1046"/>
      <c r="M10" s="1045"/>
      <c r="N10" s="997"/>
      <c r="O10" s="206"/>
      <c r="P10" s="205"/>
      <c r="Q10" s="996"/>
      <c r="R10" s="996"/>
      <c r="S10" s="1052">
        <v>0</v>
      </c>
    </row>
    <row r="11" spans="1:35" s="1003" customFormat="1" ht="52.2">
      <c r="A11" s="998" t="s">
        <v>1557</v>
      </c>
      <c r="B11" s="998" t="s">
        <v>135</v>
      </c>
      <c r="C11" s="1000" t="s">
        <v>1563</v>
      </c>
      <c r="D11" s="980" t="s">
        <v>1564</v>
      </c>
      <c r="E11" s="1033" t="s">
        <v>1572</v>
      </c>
      <c r="F11" s="1026"/>
      <c r="G11" s="997"/>
      <c r="H11" s="1035"/>
      <c r="I11" s="1047"/>
      <c r="J11" s="225"/>
      <c r="K11" s="1049"/>
      <c r="L11" s="1046"/>
      <c r="M11" s="1045"/>
      <c r="N11" s="997"/>
      <c r="O11" s="206"/>
      <c r="P11" s="205"/>
      <c r="Q11" s="996"/>
      <c r="R11" s="996"/>
      <c r="S11" s="1052">
        <v>0</v>
      </c>
    </row>
    <row r="12" spans="1:35" s="1003" customFormat="1" ht="90" customHeight="1">
      <c r="A12" s="998" t="s">
        <v>1557</v>
      </c>
      <c r="B12" s="998" t="s">
        <v>135</v>
      </c>
      <c r="C12" s="1000" t="s">
        <v>1563</v>
      </c>
      <c r="D12" s="980" t="s">
        <v>1564</v>
      </c>
      <c r="E12" s="1033" t="s">
        <v>1573</v>
      </c>
      <c r="F12" s="1026"/>
      <c r="G12" s="997"/>
      <c r="H12" s="1035"/>
      <c r="I12" s="1047"/>
      <c r="J12" s="225"/>
      <c r="K12" s="1049"/>
      <c r="L12" s="1046"/>
      <c r="M12" s="1045"/>
      <c r="N12" s="997"/>
      <c r="O12" s="206"/>
      <c r="P12" s="205"/>
      <c r="Q12" s="996"/>
      <c r="R12" s="996"/>
      <c r="S12" s="1052">
        <v>0</v>
      </c>
    </row>
    <row r="13" spans="1:35" s="1003" customFormat="1" ht="52.2">
      <c r="A13" s="998" t="s">
        <v>1557</v>
      </c>
      <c r="B13" s="998" t="s">
        <v>135</v>
      </c>
      <c r="C13" s="1000" t="s">
        <v>1563</v>
      </c>
      <c r="D13" s="980" t="s">
        <v>1564</v>
      </c>
      <c r="E13" s="1033" t="s">
        <v>1574</v>
      </c>
      <c r="F13" s="1026"/>
      <c r="G13" s="997"/>
      <c r="H13" s="1035"/>
      <c r="I13" s="1047"/>
      <c r="J13" s="225"/>
      <c r="K13" s="1049"/>
      <c r="L13" s="1046"/>
      <c r="M13" s="1045"/>
      <c r="N13" s="997"/>
      <c r="O13" s="206"/>
      <c r="P13" s="205"/>
      <c r="Q13" s="996"/>
      <c r="R13" s="996"/>
      <c r="S13" s="1052">
        <v>0</v>
      </c>
    </row>
    <row r="14" spans="1:35" s="1003" customFormat="1" ht="52.2">
      <c r="A14" s="998" t="s">
        <v>1557</v>
      </c>
      <c r="B14" s="998" t="s">
        <v>135</v>
      </c>
      <c r="C14" s="1000" t="s">
        <v>1563</v>
      </c>
      <c r="D14" s="980" t="s">
        <v>1564</v>
      </c>
      <c r="E14" s="1033" t="s">
        <v>1575</v>
      </c>
      <c r="F14" s="1026"/>
      <c r="G14" s="997"/>
      <c r="H14" s="1035"/>
      <c r="I14" s="1047"/>
      <c r="J14" s="225"/>
      <c r="K14" s="1049"/>
      <c r="L14" s="1046"/>
      <c r="M14" s="1045"/>
      <c r="N14" s="997"/>
      <c r="O14" s="206"/>
      <c r="P14" s="205"/>
      <c r="Q14" s="996"/>
      <c r="R14" s="996"/>
      <c r="S14" s="1052">
        <v>0</v>
      </c>
    </row>
    <row r="15" spans="1:35" s="1003" customFormat="1" ht="52.2">
      <c r="A15" s="998" t="s">
        <v>1557</v>
      </c>
      <c r="B15" s="998" t="s">
        <v>135</v>
      </c>
      <c r="C15" s="1000" t="s">
        <v>1563</v>
      </c>
      <c r="D15" s="980" t="s">
        <v>1564</v>
      </c>
      <c r="E15" s="1033" t="s">
        <v>1576</v>
      </c>
      <c r="F15" s="1026"/>
      <c r="G15" s="997"/>
      <c r="H15" s="1031"/>
      <c r="I15" s="1048"/>
      <c r="J15" s="225"/>
      <c r="K15" s="1049"/>
      <c r="L15" s="1046"/>
      <c r="M15" s="1045"/>
      <c r="N15" s="997"/>
      <c r="O15" s="206"/>
      <c r="P15" s="205"/>
      <c r="Q15" s="996"/>
      <c r="R15" s="996"/>
      <c r="S15" s="1052">
        <v>0</v>
      </c>
    </row>
    <row r="16" spans="1:35" s="1003" customFormat="1" ht="69.599999999999994">
      <c r="A16" s="1000" t="s">
        <v>1557</v>
      </c>
      <c r="B16" s="1000" t="s">
        <v>135</v>
      </c>
      <c r="C16" s="1000" t="s">
        <v>1577</v>
      </c>
      <c r="D16" s="981" t="s">
        <v>1578</v>
      </c>
      <c r="E16" s="985" t="s">
        <v>1579</v>
      </c>
      <c r="F16" s="13" t="s">
        <v>139</v>
      </c>
      <c r="G16" s="1007"/>
      <c r="H16" s="1012" t="s">
        <v>1580</v>
      </c>
      <c r="I16" s="1026" t="s">
        <v>140</v>
      </c>
      <c r="J16" s="225">
        <v>1</v>
      </c>
      <c r="K16" s="1054"/>
      <c r="L16" s="1009"/>
      <c r="M16" s="1007"/>
      <c r="N16" s="1007"/>
      <c r="O16" s="1032" t="s">
        <v>795</v>
      </c>
      <c r="P16" s="1038" t="s">
        <v>144</v>
      </c>
      <c r="Q16" s="1041"/>
      <c r="R16" s="983"/>
      <c r="S16" s="1052">
        <v>0</v>
      </c>
      <c r="T16" s="1051" t="s">
        <v>1569</v>
      </c>
    </row>
    <row r="17" spans="1:20" s="1003" customFormat="1" ht="34.799999999999997">
      <c r="A17" s="1000" t="s">
        <v>1557</v>
      </c>
      <c r="B17" s="1000" t="s">
        <v>135</v>
      </c>
      <c r="C17" s="1000" t="s">
        <v>1577</v>
      </c>
      <c r="D17" s="981" t="s">
        <v>1578</v>
      </c>
      <c r="E17" s="1053" t="s">
        <v>1581</v>
      </c>
      <c r="F17" s="13"/>
      <c r="G17" s="1007"/>
      <c r="H17" s="1012"/>
      <c r="I17" s="1026"/>
      <c r="J17" s="225"/>
      <c r="K17" s="1054"/>
      <c r="L17" s="1009"/>
      <c r="M17" s="1007"/>
      <c r="N17" s="1007"/>
      <c r="O17" s="1032"/>
      <c r="P17" s="1038"/>
      <c r="Q17" s="1041"/>
      <c r="R17" s="983"/>
      <c r="S17" s="1052">
        <v>0</v>
      </c>
    </row>
    <row r="18" spans="1:20" s="1003" customFormat="1" ht="34.799999999999997">
      <c r="A18" s="1000" t="s">
        <v>1557</v>
      </c>
      <c r="B18" s="1000" t="s">
        <v>135</v>
      </c>
      <c r="C18" s="1000" t="s">
        <v>1577</v>
      </c>
      <c r="D18" s="981" t="s">
        <v>1578</v>
      </c>
      <c r="E18" s="1053" t="s">
        <v>1582</v>
      </c>
      <c r="F18" s="13"/>
      <c r="G18" s="1007"/>
      <c r="H18" s="1012"/>
      <c r="I18" s="13"/>
      <c r="J18" s="1008"/>
      <c r="K18" s="1014"/>
      <c r="L18" s="1009"/>
      <c r="M18" s="1007"/>
      <c r="N18" s="1007"/>
      <c r="O18" s="1032"/>
      <c r="P18" s="1038"/>
      <c r="Q18" s="1041"/>
      <c r="R18" s="983"/>
      <c r="S18" s="1052">
        <v>0</v>
      </c>
    </row>
    <row r="19" spans="1:20" s="1003" customFormat="1" ht="69.599999999999994">
      <c r="A19" s="1000" t="s">
        <v>1557</v>
      </c>
      <c r="B19" s="1000" t="s">
        <v>135</v>
      </c>
      <c r="C19" s="1000" t="s">
        <v>1583</v>
      </c>
      <c r="D19" s="981" t="s">
        <v>1584</v>
      </c>
      <c r="E19" s="1016" t="s">
        <v>1585</v>
      </c>
      <c r="F19" s="1011" t="s">
        <v>139</v>
      </c>
      <c r="G19" s="1011"/>
      <c r="H19" s="1017" t="s">
        <v>1586</v>
      </c>
      <c r="I19" s="13" t="s">
        <v>150</v>
      </c>
      <c r="J19" s="14">
        <v>0</v>
      </c>
      <c r="K19" s="1014"/>
      <c r="L19" s="1011"/>
      <c r="M19" s="1016" t="s">
        <v>1587</v>
      </c>
      <c r="N19" s="1016" t="s">
        <v>1588</v>
      </c>
      <c r="O19" s="12" t="s">
        <v>133</v>
      </c>
      <c r="P19" s="208" t="s">
        <v>133</v>
      </c>
      <c r="Q19" s="14"/>
      <c r="R19" s="988"/>
      <c r="S19" s="1052">
        <v>0</v>
      </c>
      <c r="T19" s="1051" t="s">
        <v>1569</v>
      </c>
    </row>
    <row r="20" spans="1:20" s="1003" customFormat="1" ht="34.799999999999997">
      <c r="A20" s="1000" t="s">
        <v>1557</v>
      </c>
      <c r="B20" s="1000" t="s">
        <v>135</v>
      </c>
      <c r="C20" s="1000" t="s">
        <v>1583</v>
      </c>
      <c r="D20" s="981" t="s">
        <v>1584</v>
      </c>
      <c r="E20" s="1056" t="s">
        <v>1589</v>
      </c>
      <c r="F20" s="997"/>
      <c r="G20" s="17"/>
      <c r="H20" s="1017"/>
      <c r="I20" s="13"/>
      <c r="J20" s="14"/>
      <c r="K20" s="1014"/>
      <c r="L20" s="1011"/>
      <c r="M20" s="1016"/>
      <c r="N20" s="1016"/>
      <c r="O20" s="12"/>
      <c r="P20" s="208"/>
      <c r="Q20" s="14"/>
      <c r="R20" s="988"/>
      <c r="S20" s="1052">
        <v>0</v>
      </c>
    </row>
    <row r="21" spans="1:20" s="1003" customFormat="1" ht="34.799999999999997">
      <c r="A21" s="1000" t="s">
        <v>1557</v>
      </c>
      <c r="B21" s="1000" t="s">
        <v>135</v>
      </c>
      <c r="C21" s="1055" t="s">
        <v>1583</v>
      </c>
      <c r="D21" s="204" t="s">
        <v>1584</v>
      </c>
      <c r="E21" s="1056" t="s">
        <v>1590</v>
      </c>
      <c r="F21" s="997"/>
      <c r="G21" s="17"/>
      <c r="H21" s="1017"/>
      <c r="I21" s="13"/>
      <c r="J21" s="14"/>
      <c r="K21" s="1014"/>
      <c r="L21" s="1011"/>
      <c r="M21" s="1016"/>
      <c r="N21" s="1016"/>
      <c r="O21" s="12"/>
      <c r="P21" s="208"/>
      <c r="Q21" s="14"/>
      <c r="R21" s="988"/>
      <c r="S21" s="1052">
        <v>0</v>
      </c>
    </row>
    <row r="22" spans="1:20" s="1003" customFormat="1" ht="34.799999999999997">
      <c r="A22" s="1000" t="s">
        <v>1557</v>
      </c>
      <c r="B22" s="1000" t="s">
        <v>135</v>
      </c>
      <c r="C22" s="1055" t="s">
        <v>1583</v>
      </c>
      <c r="D22" s="204" t="s">
        <v>1584</v>
      </c>
      <c r="E22" s="1056" t="s">
        <v>1591</v>
      </c>
      <c r="F22" s="997"/>
      <c r="G22" s="17"/>
      <c r="H22" s="1017"/>
      <c r="I22" s="13"/>
      <c r="J22" s="14"/>
      <c r="K22" s="1014"/>
      <c r="L22" s="1011"/>
      <c r="M22" s="1016"/>
      <c r="N22" s="1016"/>
      <c r="O22" s="12"/>
      <c r="P22" s="208"/>
      <c r="Q22" s="14"/>
      <c r="R22" s="988"/>
      <c r="S22" s="1052">
        <v>0</v>
      </c>
    </row>
    <row r="23" spans="1:20" s="1003" customFormat="1" ht="87">
      <c r="A23" s="1000" t="s">
        <v>1557</v>
      </c>
      <c r="B23" s="1000" t="s">
        <v>135</v>
      </c>
      <c r="C23" s="1055" t="s">
        <v>1592</v>
      </c>
      <c r="D23" s="204" t="s">
        <v>1593</v>
      </c>
      <c r="E23" s="1058" t="s">
        <v>1594</v>
      </c>
      <c r="F23" s="1044" t="s">
        <v>139</v>
      </c>
      <c r="G23" s="1011"/>
      <c r="H23" s="1018" t="s">
        <v>1595</v>
      </c>
      <c r="I23" s="13" t="s">
        <v>150</v>
      </c>
      <c r="J23" s="1013">
        <v>0</v>
      </c>
      <c r="K23" s="1014"/>
      <c r="L23" s="1019"/>
      <c r="M23" s="12"/>
      <c r="N23" s="12"/>
      <c r="O23" s="12" t="s">
        <v>133</v>
      </c>
      <c r="P23" s="208" t="s">
        <v>133</v>
      </c>
      <c r="Q23" s="12"/>
      <c r="R23" s="988"/>
      <c r="S23" s="1052">
        <v>0</v>
      </c>
      <c r="T23" s="1051" t="s">
        <v>1569</v>
      </c>
    </row>
    <row r="24" spans="1:20" s="1003" customFormat="1" ht="52.2">
      <c r="A24" s="1000" t="s">
        <v>1557</v>
      </c>
      <c r="B24" s="1000" t="s">
        <v>135</v>
      </c>
      <c r="C24" s="1055" t="s">
        <v>1592</v>
      </c>
      <c r="D24" s="204" t="s">
        <v>1593</v>
      </c>
      <c r="E24" s="1060" t="s">
        <v>1596</v>
      </c>
      <c r="F24" s="997"/>
      <c r="G24" s="17"/>
      <c r="H24" s="1018"/>
      <c r="I24" s="13"/>
      <c r="J24" s="1013"/>
      <c r="K24" s="1014"/>
      <c r="L24" s="1019"/>
      <c r="M24" s="12"/>
      <c r="N24" s="12"/>
      <c r="O24" s="12"/>
      <c r="P24" s="208"/>
      <c r="Q24" s="12"/>
      <c r="R24" s="988"/>
      <c r="S24" s="1052">
        <v>0</v>
      </c>
    </row>
    <row r="25" spans="1:20" s="1003" customFormat="1" ht="52.2">
      <c r="A25" s="1000" t="s">
        <v>1557</v>
      </c>
      <c r="B25" s="1000" t="s">
        <v>135</v>
      </c>
      <c r="C25" s="1055" t="s">
        <v>1592</v>
      </c>
      <c r="D25" s="204" t="s">
        <v>1593</v>
      </c>
      <c r="E25" s="1060" t="s">
        <v>1597</v>
      </c>
      <c r="F25" s="997"/>
      <c r="G25" s="17"/>
      <c r="H25" s="1018"/>
      <c r="I25" s="13"/>
      <c r="J25" s="1013"/>
      <c r="K25" s="1014"/>
      <c r="L25" s="1019"/>
      <c r="M25" s="12"/>
      <c r="N25" s="12"/>
      <c r="O25" s="12"/>
      <c r="P25" s="208"/>
      <c r="Q25" s="12"/>
      <c r="R25" s="988"/>
      <c r="S25" s="1052">
        <v>0</v>
      </c>
    </row>
    <row r="26" spans="1:20" s="1003" customFormat="1" ht="52.2">
      <c r="A26" s="1000" t="s">
        <v>1557</v>
      </c>
      <c r="B26" s="1000" t="s">
        <v>135</v>
      </c>
      <c r="C26" s="1055" t="s">
        <v>1592</v>
      </c>
      <c r="D26" s="204" t="s">
        <v>1593</v>
      </c>
      <c r="E26" s="1060" t="s">
        <v>1598</v>
      </c>
      <c r="F26" s="997"/>
      <c r="G26" s="17"/>
      <c r="H26" s="1018"/>
      <c r="I26" s="13"/>
      <c r="J26" s="1013"/>
      <c r="K26" s="1014"/>
      <c r="L26" s="1019"/>
      <c r="M26" s="12"/>
      <c r="N26" s="12"/>
      <c r="O26" s="12"/>
      <c r="P26" s="208"/>
      <c r="Q26" s="12"/>
      <c r="R26" s="988"/>
      <c r="S26" s="1052">
        <v>0</v>
      </c>
    </row>
    <row r="27" spans="1:20" s="1003" customFormat="1" ht="52.2">
      <c r="A27" s="1000" t="s">
        <v>1557</v>
      </c>
      <c r="B27" s="1000" t="s">
        <v>135</v>
      </c>
      <c r="C27" s="1055" t="s">
        <v>1592</v>
      </c>
      <c r="D27" s="204" t="s">
        <v>1593</v>
      </c>
      <c r="E27" s="1060" t="s">
        <v>1599</v>
      </c>
      <c r="F27" s="997"/>
      <c r="G27" s="17"/>
      <c r="H27" s="1018"/>
      <c r="I27" s="13"/>
      <c r="J27" s="1013"/>
      <c r="K27" s="1014"/>
      <c r="L27" s="1019"/>
      <c r="M27" s="12"/>
      <c r="N27" s="12"/>
      <c r="O27" s="12"/>
      <c r="P27" s="208"/>
      <c r="Q27" s="12"/>
      <c r="R27" s="988"/>
      <c r="S27" s="1052">
        <v>0</v>
      </c>
    </row>
    <row r="28" spans="1:20" s="1003" customFormat="1" ht="104.4">
      <c r="A28" s="1000" t="s">
        <v>1557</v>
      </c>
      <c r="B28" s="15" t="s">
        <v>164</v>
      </c>
      <c r="C28" s="1055" t="s">
        <v>1600</v>
      </c>
      <c r="D28" s="204" t="s">
        <v>1601</v>
      </c>
      <c r="E28" s="1061" t="s">
        <v>1602</v>
      </c>
      <c r="F28" s="1063" t="s">
        <v>1603</v>
      </c>
      <c r="G28" s="13" t="s">
        <v>1604</v>
      </c>
      <c r="H28" s="1020" t="s">
        <v>1605</v>
      </c>
      <c r="I28" s="13" t="s">
        <v>140</v>
      </c>
      <c r="J28" s="1014">
        <v>1</v>
      </c>
      <c r="K28" s="1014">
        <v>1</v>
      </c>
      <c r="L28" s="1021"/>
      <c r="M28" s="985" t="s">
        <v>1606</v>
      </c>
      <c r="N28" s="985" t="s">
        <v>1606</v>
      </c>
      <c r="O28" s="985" t="s">
        <v>1607</v>
      </c>
      <c r="P28" s="985" t="s">
        <v>1607</v>
      </c>
      <c r="Q28" s="13" t="s">
        <v>1608</v>
      </c>
      <c r="R28" s="989" t="s">
        <v>1609</v>
      </c>
      <c r="S28" s="1052">
        <v>1</v>
      </c>
    </row>
    <row r="29" spans="1:20" s="1003" customFormat="1" ht="34.799999999999997">
      <c r="A29" s="1000" t="s">
        <v>1557</v>
      </c>
      <c r="B29" s="15" t="s">
        <v>164</v>
      </c>
      <c r="C29" s="1055" t="s">
        <v>1600</v>
      </c>
      <c r="D29" s="204" t="s">
        <v>1601</v>
      </c>
      <c r="E29" s="1062" t="s">
        <v>1610</v>
      </c>
      <c r="F29" s="1010"/>
      <c r="G29" s="13"/>
      <c r="H29" s="1020"/>
      <c r="I29" s="13"/>
      <c r="J29" s="1014"/>
      <c r="K29" s="1014"/>
      <c r="L29" s="1021"/>
      <c r="M29" s="985"/>
      <c r="N29" s="985"/>
      <c r="O29" s="1016"/>
      <c r="P29" s="985"/>
      <c r="Q29" s="17"/>
      <c r="R29" s="1057"/>
      <c r="S29" s="1052">
        <v>0</v>
      </c>
    </row>
    <row r="30" spans="1:20" s="1003" customFormat="1" ht="34.799999999999997">
      <c r="A30" s="1000" t="s">
        <v>1557</v>
      </c>
      <c r="B30" s="15" t="s">
        <v>164</v>
      </c>
      <c r="C30" s="1055" t="s">
        <v>1600</v>
      </c>
      <c r="D30" s="204" t="s">
        <v>1601</v>
      </c>
      <c r="E30" s="1062" t="s">
        <v>1611</v>
      </c>
      <c r="F30" s="1063" t="s">
        <v>1612</v>
      </c>
      <c r="G30" s="13"/>
      <c r="H30" s="1020"/>
      <c r="I30" s="13"/>
      <c r="J30" s="1014"/>
      <c r="K30" s="1014"/>
      <c r="L30" s="1021"/>
      <c r="M30" s="985"/>
      <c r="N30" s="985"/>
      <c r="O30" s="1016"/>
      <c r="P30" s="985"/>
      <c r="Q30" s="17"/>
      <c r="R30" s="1057"/>
      <c r="S30" s="1052">
        <v>1</v>
      </c>
    </row>
    <row r="31" spans="1:20" s="1003" customFormat="1" ht="100.5" customHeight="1">
      <c r="A31" s="1000" t="s">
        <v>1557</v>
      </c>
      <c r="B31" s="15" t="s">
        <v>164</v>
      </c>
      <c r="C31" s="1065" t="s">
        <v>1613</v>
      </c>
      <c r="D31" s="1066" t="s">
        <v>1614</v>
      </c>
      <c r="E31" s="1067" t="s">
        <v>1615</v>
      </c>
      <c r="F31" s="985" t="s">
        <v>1616</v>
      </c>
      <c r="G31" s="13" t="s">
        <v>1617</v>
      </c>
      <c r="H31" s="1020" t="s">
        <v>1618</v>
      </c>
      <c r="I31" s="13" t="s">
        <v>132</v>
      </c>
      <c r="J31" s="1014">
        <v>0.3</v>
      </c>
      <c r="K31" s="1014">
        <v>0.3</v>
      </c>
      <c r="L31" s="1022"/>
      <c r="M31" s="985" t="s">
        <v>1619</v>
      </c>
      <c r="N31" s="985" t="s">
        <v>1619</v>
      </c>
      <c r="O31" s="1016" t="s">
        <v>1620</v>
      </c>
      <c r="P31" s="208" t="s">
        <v>133</v>
      </c>
      <c r="Q31" s="984" t="s">
        <v>1621</v>
      </c>
      <c r="R31" s="990"/>
      <c r="S31" s="1052">
        <v>1</v>
      </c>
    </row>
    <row r="32" spans="1:20" s="1003" customFormat="1" ht="34.799999999999997">
      <c r="A32" s="1000" t="s">
        <v>1557</v>
      </c>
      <c r="B32" s="15" t="s">
        <v>164</v>
      </c>
      <c r="C32" s="1065" t="s">
        <v>1613</v>
      </c>
      <c r="D32" s="1066" t="s">
        <v>1614</v>
      </c>
      <c r="E32" s="1056" t="s">
        <v>1622</v>
      </c>
      <c r="F32" s="1064"/>
      <c r="G32" s="13"/>
      <c r="H32" s="1020"/>
      <c r="I32" s="13"/>
      <c r="J32" s="1014"/>
      <c r="K32" s="1014"/>
      <c r="L32" s="1022"/>
      <c r="M32" s="985"/>
      <c r="N32" s="985"/>
      <c r="O32" s="1016"/>
      <c r="P32" s="1025"/>
      <c r="Q32" s="984"/>
      <c r="R32" s="990"/>
      <c r="S32" s="1052">
        <v>0</v>
      </c>
    </row>
    <row r="33" spans="1:20" s="1003" customFormat="1" ht="34.799999999999997">
      <c r="A33" s="1000" t="s">
        <v>1557</v>
      </c>
      <c r="B33" s="15" t="s">
        <v>164</v>
      </c>
      <c r="C33" s="1065" t="s">
        <v>1613</v>
      </c>
      <c r="D33" s="1066" t="s">
        <v>1614</v>
      </c>
      <c r="E33" s="1056" t="s">
        <v>1623</v>
      </c>
      <c r="F33" s="1064"/>
      <c r="G33" s="13"/>
      <c r="H33" s="1020"/>
      <c r="I33" s="13"/>
      <c r="J33" s="1014"/>
      <c r="K33" s="1014"/>
      <c r="L33" s="1022"/>
      <c r="M33" s="985"/>
      <c r="N33" s="985"/>
      <c r="O33" s="1016"/>
      <c r="P33" s="1025"/>
      <c r="Q33" s="984"/>
      <c r="R33" s="990"/>
      <c r="S33" s="1052">
        <v>0</v>
      </c>
    </row>
    <row r="34" spans="1:20" s="1003" customFormat="1" ht="34.799999999999997">
      <c r="A34" s="1000" t="s">
        <v>1557</v>
      </c>
      <c r="B34" s="15" t="s">
        <v>164</v>
      </c>
      <c r="C34" s="1065" t="s">
        <v>1613</v>
      </c>
      <c r="D34" s="1066" t="s">
        <v>1614</v>
      </c>
      <c r="E34" s="1056" t="s">
        <v>1624</v>
      </c>
      <c r="F34" s="1064"/>
      <c r="G34" s="13"/>
      <c r="H34" s="1020"/>
      <c r="I34" s="13"/>
      <c r="J34" s="1014"/>
      <c r="K34" s="1014"/>
      <c r="L34" s="1022"/>
      <c r="M34" s="985"/>
      <c r="N34" s="985"/>
      <c r="O34" s="1016"/>
      <c r="P34" s="1025"/>
      <c r="Q34" s="984"/>
      <c r="R34" s="990"/>
      <c r="S34" s="1052">
        <v>0</v>
      </c>
    </row>
    <row r="35" spans="1:20" s="1003" customFormat="1" ht="69.599999999999994">
      <c r="A35" s="1000" t="s">
        <v>1557</v>
      </c>
      <c r="B35" s="15" t="s">
        <v>164</v>
      </c>
      <c r="C35" s="1065" t="s">
        <v>1613</v>
      </c>
      <c r="D35" s="1066" t="s">
        <v>1614</v>
      </c>
      <c r="E35" s="1056" t="s">
        <v>1625</v>
      </c>
      <c r="F35" s="1064"/>
      <c r="G35" s="13"/>
      <c r="H35" s="1020"/>
      <c r="I35" s="13"/>
      <c r="J35" s="1014"/>
      <c r="K35" s="1014"/>
      <c r="L35" s="1022"/>
      <c r="M35" s="985"/>
      <c r="N35" s="985"/>
      <c r="O35" s="1016"/>
      <c r="P35" s="1025"/>
      <c r="Q35" s="984"/>
      <c r="R35" s="990"/>
      <c r="S35" s="1052">
        <v>0</v>
      </c>
    </row>
    <row r="36" spans="1:20" s="1003" customFormat="1" ht="60.6" customHeight="1">
      <c r="A36" s="1000" t="s">
        <v>1557</v>
      </c>
      <c r="B36" s="15" t="s">
        <v>164</v>
      </c>
      <c r="C36" s="1069" t="s">
        <v>1626</v>
      </c>
      <c r="D36" s="204" t="s">
        <v>1627</v>
      </c>
      <c r="E36" s="1061" t="s">
        <v>1628</v>
      </c>
      <c r="F36" s="985" t="s">
        <v>1629</v>
      </c>
      <c r="G36" s="13" t="s">
        <v>1630</v>
      </c>
      <c r="H36" s="1020" t="s">
        <v>1631</v>
      </c>
      <c r="I36" s="13" t="s">
        <v>140</v>
      </c>
      <c r="J36" s="1014">
        <v>1</v>
      </c>
      <c r="K36" s="1014">
        <v>1</v>
      </c>
      <c r="L36" s="1021"/>
      <c r="M36" s="985" t="s">
        <v>1632</v>
      </c>
      <c r="N36" s="985" t="s">
        <v>1632</v>
      </c>
      <c r="O36" s="1016" t="s">
        <v>1633</v>
      </c>
      <c r="P36" s="1016" t="s">
        <v>1633</v>
      </c>
      <c r="Q36" s="1016" t="s">
        <v>1634</v>
      </c>
      <c r="R36" s="990"/>
      <c r="S36" s="1052">
        <v>1</v>
      </c>
    </row>
    <row r="37" spans="1:20" s="1003" customFormat="1" ht="34.799999999999997">
      <c r="A37" s="1000" t="s">
        <v>1557</v>
      </c>
      <c r="B37" s="15" t="s">
        <v>164</v>
      </c>
      <c r="C37" s="1069" t="s">
        <v>1626</v>
      </c>
      <c r="D37" s="204" t="s">
        <v>1627</v>
      </c>
      <c r="E37" s="1062" t="s">
        <v>1635</v>
      </c>
      <c r="F37" s="1033" t="s">
        <v>1635</v>
      </c>
      <c r="G37" s="13"/>
      <c r="H37" s="1020"/>
      <c r="I37" s="13"/>
      <c r="J37" s="1014"/>
      <c r="K37" s="1014"/>
      <c r="L37" s="1021"/>
      <c r="M37" s="985"/>
      <c r="N37" s="1068"/>
      <c r="O37" s="1016"/>
      <c r="P37" s="1016"/>
      <c r="Q37" s="984"/>
      <c r="R37" s="990"/>
      <c r="S37" s="1052">
        <v>1</v>
      </c>
    </row>
    <row r="38" spans="1:20" s="1003" customFormat="1" ht="34.799999999999997">
      <c r="A38" s="1000" t="s">
        <v>1557</v>
      </c>
      <c r="B38" s="15" t="s">
        <v>164</v>
      </c>
      <c r="C38" s="1069" t="s">
        <v>1626</v>
      </c>
      <c r="D38" s="204" t="s">
        <v>1627</v>
      </c>
      <c r="E38" s="1062" t="s">
        <v>1636</v>
      </c>
      <c r="F38" s="1033" t="s">
        <v>1636</v>
      </c>
      <c r="G38" s="13"/>
      <c r="H38" s="1020"/>
      <c r="I38" s="13"/>
      <c r="J38" s="1014"/>
      <c r="K38" s="1014"/>
      <c r="L38" s="1021"/>
      <c r="M38" s="985"/>
      <c r="N38" s="1068"/>
      <c r="O38" s="1016"/>
      <c r="P38" s="1016"/>
      <c r="Q38" s="984"/>
      <c r="R38" s="990"/>
      <c r="S38" s="1052">
        <v>1</v>
      </c>
    </row>
    <row r="39" spans="1:20" s="1003" customFormat="1" ht="34.799999999999997">
      <c r="A39" s="1000" t="s">
        <v>1557</v>
      </c>
      <c r="B39" s="15" t="s">
        <v>164</v>
      </c>
      <c r="C39" s="1069" t="s">
        <v>1626</v>
      </c>
      <c r="D39" s="204" t="s">
        <v>1627</v>
      </c>
      <c r="E39" s="1062" t="s">
        <v>1637</v>
      </c>
      <c r="F39" s="1033" t="s">
        <v>1637</v>
      </c>
      <c r="G39" s="13"/>
      <c r="H39" s="1020"/>
      <c r="I39" s="13"/>
      <c r="J39" s="1014"/>
      <c r="K39" s="1014"/>
      <c r="L39" s="1021"/>
      <c r="M39" s="985"/>
      <c r="N39" s="1068"/>
      <c r="O39" s="1016"/>
      <c r="P39" s="1016"/>
      <c r="Q39" s="984"/>
      <c r="R39" s="990"/>
      <c r="S39" s="1052">
        <v>1</v>
      </c>
    </row>
    <row r="40" spans="1:20" s="1003" customFormat="1" ht="87">
      <c r="A40" s="1000" t="s">
        <v>1557</v>
      </c>
      <c r="B40" s="15" t="s">
        <v>190</v>
      </c>
      <c r="C40" s="1000" t="s">
        <v>1638</v>
      </c>
      <c r="D40" s="1059" t="s">
        <v>1639</v>
      </c>
      <c r="E40" s="1033" t="s">
        <v>1640</v>
      </c>
      <c r="F40" s="13" t="s">
        <v>139</v>
      </c>
      <c r="G40" s="13"/>
      <c r="H40" s="1020" t="s">
        <v>1641</v>
      </c>
      <c r="I40" s="13" t="s">
        <v>150</v>
      </c>
      <c r="J40" s="1014">
        <v>0</v>
      </c>
      <c r="K40" s="1014"/>
      <c r="L40" s="1022"/>
      <c r="M40" s="13"/>
      <c r="N40" s="1023"/>
      <c r="O40" s="13" t="s">
        <v>1642</v>
      </c>
      <c r="P40" s="208" t="s">
        <v>133</v>
      </c>
      <c r="Q40" s="16"/>
      <c r="R40" s="991"/>
      <c r="S40" s="1052">
        <v>0</v>
      </c>
    </row>
    <row r="41" spans="1:20" s="1003" customFormat="1" ht="34.799999999999997">
      <c r="A41" s="1000" t="s">
        <v>1557</v>
      </c>
      <c r="B41" s="15" t="s">
        <v>190</v>
      </c>
      <c r="C41" s="1000" t="s">
        <v>1638</v>
      </c>
      <c r="D41" s="1059" t="s">
        <v>1639</v>
      </c>
      <c r="E41" s="1033" t="s">
        <v>1643</v>
      </c>
      <c r="F41" s="13"/>
      <c r="G41" s="13"/>
      <c r="H41" s="1020"/>
      <c r="I41" s="13"/>
      <c r="J41" s="1014"/>
      <c r="K41" s="1014"/>
      <c r="L41" s="1022"/>
      <c r="M41" s="13"/>
      <c r="N41" s="1023"/>
      <c r="O41" s="13"/>
      <c r="P41" s="208"/>
      <c r="Q41" s="16"/>
      <c r="R41" s="991"/>
      <c r="S41" s="1052">
        <v>0</v>
      </c>
    </row>
    <row r="42" spans="1:20" s="1003" customFormat="1" ht="34.799999999999997">
      <c r="A42" s="1000" t="s">
        <v>1557</v>
      </c>
      <c r="B42" s="15" t="s">
        <v>190</v>
      </c>
      <c r="C42" s="1000" t="s">
        <v>1638</v>
      </c>
      <c r="D42" s="1059" t="s">
        <v>1639</v>
      </c>
      <c r="E42" s="1033" t="s">
        <v>1644</v>
      </c>
      <c r="F42" s="13"/>
      <c r="G42" s="13"/>
      <c r="H42" s="1020"/>
      <c r="I42" s="13"/>
      <c r="J42" s="1014"/>
      <c r="K42" s="1014"/>
      <c r="L42" s="1022"/>
      <c r="M42" s="13"/>
      <c r="N42" s="1023"/>
      <c r="O42" s="13"/>
      <c r="P42" s="208"/>
      <c r="Q42" s="16"/>
      <c r="R42" s="991"/>
      <c r="S42" s="1052">
        <v>0</v>
      </c>
    </row>
    <row r="43" spans="1:20" s="1003" customFormat="1" ht="34.799999999999997">
      <c r="A43" s="1000" t="s">
        <v>1557</v>
      </c>
      <c r="B43" s="15" t="s">
        <v>190</v>
      </c>
      <c r="C43" s="1000" t="s">
        <v>1638</v>
      </c>
      <c r="D43" s="1059" t="s">
        <v>1639</v>
      </c>
      <c r="E43" s="1033" t="s">
        <v>1645</v>
      </c>
      <c r="F43" s="13"/>
      <c r="G43" s="13"/>
      <c r="H43" s="1020"/>
      <c r="I43" s="13"/>
      <c r="J43" s="1014"/>
      <c r="K43" s="1014"/>
      <c r="L43" s="1022"/>
      <c r="M43" s="13"/>
      <c r="N43" s="1023"/>
      <c r="O43" s="13"/>
      <c r="P43" s="208"/>
      <c r="Q43" s="16"/>
      <c r="R43" s="991"/>
      <c r="S43" s="1052">
        <v>0</v>
      </c>
    </row>
    <row r="44" spans="1:20" s="1003" customFormat="1" ht="34.799999999999997">
      <c r="A44" s="1000" t="s">
        <v>1557</v>
      </c>
      <c r="B44" s="15" t="s">
        <v>190</v>
      </c>
      <c r="C44" s="1000" t="s">
        <v>1638</v>
      </c>
      <c r="D44" s="1059" t="s">
        <v>1639</v>
      </c>
      <c r="E44" s="1033" t="s">
        <v>1646</v>
      </c>
      <c r="F44" s="13"/>
      <c r="G44" s="13"/>
      <c r="H44" s="1020"/>
      <c r="I44" s="13"/>
      <c r="J44" s="1014"/>
      <c r="K44" s="1014"/>
      <c r="L44" s="1022"/>
      <c r="M44" s="13"/>
      <c r="N44" s="1023"/>
      <c r="O44" s="13"/>
      <c r="P44" s="208"/>
      <c r="Q44" s="16"/>
      <c r="R44" s="991"/>
      <c r="S44" s="1052">
        <v>0</v>
      </c>
    </row>
    <row r="45" spans="1:20" s="1003" customFormat="1" ht="87">
      <c r="A45" s="1000" t="s">
        <v>1557</v>
      </c>
      <c r="B45" s="15" t="s">
        <v>190</v>
      </c>
      <c r="C45" s="1000" t="s">
        <v>1647</v>
      </c>
      <c r="D45" s="980" t="s">
        <v>1648</v>
      </c>
      <c r="E45" s="1033" t="s">
        <v>1649</v>
      </c>
      <c r="F45" s="13" t="s">
        <v>139</v>
      </c>
      <c r="G45" s="13" t="s">
        <v>1604</v>
      </c>
      <c r="H45" s="1020" t="s">
        <v>1650</v>
      </c>
      <c r="I45" s="13" t="s">
        <v>140</v>
      </c>
      <c r="J45" s="1014">
        <v>1</v>
      </c>
      <c r="K45" s="1014"/>
      <c r="L45" s="1021"/>
      <c r="M45" s="13"/>
      <c r="N45" s="1023"/>
      <c r="O45" s="1024" t="s">
        <v>795</v>
      </c>
      <c r="P45" s="208" t="s">
        <v>144</v>
      </c>
      <c r="Q45" s="16"/>
      <c r="R45" s="989" t="s">
        <v>1651</v>
      </c>
      <c r="S45" s="1052">
        <v>0</v>
      </c>
      <c r="T45" s="1051" t="s">
        <v>1569</v>
      </c>
    </row>
    <row r="46" spans="1:20" s="1003" customFormat="1" ht="17.399999999999999">
      <c r="A46" s="1000" t="s">
        <v>1557</v>
      </c>
      <c r="B46" s="15" t="s">
        <v>190</v>
      </c>
      <c r="C46" s="1000" t="s">
        <v>1647</v>
      </c>
      <c r="D46" s="980" t="s">
        <v>1648</v>
      </c>
      <c r="E46" s="1033" t="s">
        <v>1652</v>
      </c>
      <c r="F46" s="13"/>
      <c r="G46" s="13"/>
      <c r="H46" s="1020"/>
      <c r="I46" s="13"/>
      <c r="J46" s="1013"/>
      <c r="K46" s="1013"/>
      <c r="L46" s="1015"/>
      <c r="M46" s="1011"/>
      <c r="N46" s="993"/>
      <c r="O46" s="12"/>
      <c r="P46" s="1025"/>
      <c r="Q46" s="11"/>
      <c r="R46" s="1057"/>
      <c r="S46" s="1052">
        <v>0</v>
      </c>
    </row>
    <row r="47" spans="1:20" s="1003" customFormat="1" ht="34.799999999999997">
      <c r="A47" s="1000" t="s">
        <v>1557</v>
      </c>
      <c r="B47" s="15" t="s">
        <v>190</v>
      </c>
      <c r="C47" s="1000" t="s">
        <v>1647</v>
      </c>
      <c r="D47" s="980" t="s">
        <v>1648</v>
      </c>
      <c r="E47" s="1033" t="s">
        <v>1653</v>
      </c>
      <c r="F47" s="13"/>
      <c r="G47" s="13"/>
      <c r="H47" s="1020"/>
      <c r="I47" s="13"/>
      <c r="J47" s="1013"/>
      <c r="K47" s="1013"/>
      <c r="L47" s="1015"/>
      <c r="M47" s="1011"/>
      <c r="N47" s="993"/>
      <c r="O47" s="12"/>
      <c r="P47" s="1025"/>
      <c r="Q47" s="11"/>
      <c r="R47" s="1057"/>
      <c r="S47" s="1052">
        <v>0</v>
      </c>
    </row>
    <row r="48" spans="1:20" s="1003" customFormat="1" ht="60.9" customHeight="1">
      <c r="A48" s="1000" t="s">
        <v>1557</v>
      </c>
      <c r="B48" s="15" t="s">
        <v>190</v>
      </c>
      <c r="C48" s="1000" t="s">
        <v>1654</v>
      </c>
      <c r="D48" s="981" t="s">
        <v>1655</v>
      </c>
      <c r="E48" s="985" t="s">
        <v>1656</v>
      </c>
      <c r="F48" s="13" t="s">
        <v>139</v>
      </c>
      <c r="G48" s="13" t="s">
        <v>1657</v>
      </c>
      <c r="H48" s="1020" t="s">
        <v>1658</v>
      </c>
      <c r="I48" s="13" t="s">
        <v>140</v>
      </c>
      <c r="J48" s="1013">
        <v>1</v>
      </c>
      <c r="K48" s="1013"/>
      <c r="L48" s="1015"/>
      <c r="M48" s="1011"/>
      <c r="N48" s="17"/>
      <c r="O48" s="12" t="s">
        <v>795</v>
      </c>
      <c r="P48" s="1025" t="s">
        <v>144</v>
      </c>
      <c r="Q48" s="14"/>
      <c r="R48" s="990"/>
      <c r="S48" s="1052">
        <v>0</v>
      </c>
      <c r="T48" s="1051" t="s">
        <v>1569</v>
      </c>
    </row>
    <row r="49" spans="1:20" s="1003" customFormat="1" ht="34.799999999999997">
      <c r="A49" s="1000" t="s">
        <v>1557</v>
      </c>
      <c r="B49" s="15" t="s">
        <v>190</v>
      </c>
      <c r="C49" s="1000" t="s">
        <v>1654</v>
      </c>
      <c r="D49" s="981" t="s">
        <v>1655</v>
      </c>
      <c r="E49" s="1033" t="s">
        <v>1659</v>
      </c>
      <c r="F49" s="13"/>
      <c r="G49" s="13"/>
      <c r="H49" s="1020"/>
      <c r="I49" s="1026"/>
      <c r="J49" s="1013"/>
      <c r="K49" s="1013"/>
      <c r="L49" s="1015"/>
      <c r="M49" s="1011"/>
      <c r="N49" s="17"/>
      <c r="O49" s="12"/>
      <c r="P49" s="1025"/>
      <c r="Q49" s="14"/>
      <c r="R49" s="987"/>
      <c r="S49" s="1052">
        <v>0</v>
      </c>
    </row>
    <row r="50" spans="1:20" s="1003" customFormat="1" ht="34.799999999999997">
      <c r="A50" s="1000" t="s">
        <v>1557</v>
      </c>
      <c r="B50" s="15" t="s">
        <v>190</v>
      </c>
      <c r="C50" s="1000" t="s">
        <v>1654</v>
      </c>
      <c r="D50" s="981" t="s">
        <v>1655</v>
      </c>
      <c r="E50" s="1033" t="s">
        <v>1660</v>
      </c>
      <c r="F50" s="13"/>
      <c r="G50" s="13"/>
      <c r="H50" s="1020"/>
      <c r="I50" s="1026"/>
      <c r="J50" s="1013"/>
      <c r="K50" s="1013"/>
      <c r="L50" s="1015"/>
      <c r="M50" s="1011"/>
      <c r="N50" s="17"/>
      <c r="O50" s="12"/>
      <c r="P50" s="1025"/>
      <c r="Q50" s="14"/>
      <c r="R50" s="987"/>
      <c r="S50" s="1052">
        <v>0</v>
      </c>
    </row>
    <row r="51" spans="1:20" s="1003" customFormat="1" ht="34.799999999999997">
      <c r="A51" s="1000" t="s">
        <v>1557</v>
      </c>
      <c r="B51" s="15" t="s">
        <v>190</v>
      </c>
      <c r="C51" s="1000" t="s">
        <v>1654</v>
      </c>
      <c r="D51" s="981" t="s">
        <v>1655</v>
      </c>
      <c r="E51" s="1033" t="s">
        <v>1661</v>
      </c>
      <c r="F51" s="13"/>
      <c r="G51" s="13"/>
      <c r="H51" s="1020"/>
      <c r="I51" s="1026"/>
      <c r="J51" s="1013"/>
      <c r="K51" s="1013"/>
      <c r="L51" s="1015"/>
      <c r="M51" s="1011"/>
      <c r="N51" s="17"/>
      <c r="O51" s="12"/>
      <c r="P51" s="1025"/>
      <c r="Q51" s="14"/>
      <c r="R51" s="987"/>
      <c r="S51" s="1052">
        <v>0</v>
      </c>
    </row>
    <row r="52" spans="1:20" s="1003" customFormat="1" ht="34.799999999999997">
      <c r="A52" s="1000" t="s">
        <v>1557</v>
      </c>
      <c r="B52" s="15" t="s">
        <v>190</v>
      </c>
      <c r="C52" s="1000" t="s">
        <v>1654</v>
      </c>
      <c r="D52" s="981" t="s">
        <v>1655</v>
      </c>
      <c r="E52" s="1033" t="s">
        <v>1662</v>
      </c>
      <c r="F52" s="13"/>
      <c r="G52" s="13"/>
      <c r="H52" s="1020"/>
      <c r="I52" s="1026"/>
      <c r="J52" s="1013"/>
      <c r="K52" s="1013"/>
      <c r="L52" s="1015"/>
      <c r="M52" s="1011"/>
      <c r="N52" s="17"/>
      <c r="O52" s="12"/>
      <c r="P52" s="1025"/>
      <c r="Q52" s="14"/>
      <c r="R52" s="987"/>
      <c r="S52" s="1052">
        <v>0</v>
      </c>
    </row>
    <row r="53" spans="1:20" s="1003" customFormat="1" ht="34.799999999999997">
      <c r="A53" s="1000" t="s">
        <v>1557</v>
      </c>
      <c r="B53" s="15" t="s">
        <v>190</v>
      </c>
      <c r="C53" s="1000" t="s">
        <v>1654</v>
      </c>
      <c r="D53" s="981" t="s">
        <v>1655</v>
      </c>
      <c r="E53" s="1033" t="s">
        <v>1663</v>
      </c>
      <c r="F53" s="13"/>
      <c r="G53" s="13"/>
      <c r="H53" s="1020"/>
      <c r="I53" s="1026"/>
      <c r="J53" s="1013"/>
      <c r="K53" s="1013"/>
      <c r="L53" s="1015"/>
      <c r="M53" s="1011"/>
      <c r="N53" s="17"/>
      <c r="O53" s="12"/>
      <c r="P53" s="1025"/>
      <c r="Q53" s="14"/>
      <c r="R53" s="987"/>
      <c r="S53" s="1052">
        <v>0</v>
      </c>
    </row>
    <row r="54" spans="1:20" s="1003" customFormat="1" ht="34.799999999999997">
      <c r="A54" s="1000" t="s">
        <v>1557</v>
      </c>
      <c r="B54" s="15" t="s">
        <v>190</v>
      </c>
      <c r="C54" s="1000" t="s">
        <v>1654</v>
      </c>
      <c r="D54" s="981" t="s">
        <v>1655</v>
      </c>
      <c r="E54" s="1033" t="s">
        <v>1664</v>
      </c>
      <c r="F54" s="13"/>
      <c r="G54" s="13"/>
      <c r="H54" s="1020"/>
      <c r="I54" s="1026"/>
      <c r="J54" s="1013"/>
      <c r="K54" s="1013"/>
      <c r="L54" s="1015"/>
      <c r="M54" s="1011"/>
      <c r="N54" s="17"/>
      <c r="O54" s="12"/>
      <c r="P54" s="1025"/>
      <c r="Q54" s="14"/>
      <c r="R54" s="987"/>
      <c r="S54" s="1052">
        <v>0</v>
      </c>
    </row>
    <row r="55" spans="1:20" s="1003" customFormat="1" ht="60.9" customHeight="1">
      <c r="A55" s="1000" t="s">
        <v>1557</v>
      </c>
      <c r="B55" s="15" t="s">
        <v>190</v>
      </c>
      <c r="C55" s="1000" t="s">
        <v>1665</v>
      </c>
      <c r="D55" s="980" t="s">
        <v>1666</v>
      </c>
      <c r="E55" s="1033" t="s">
        <v>1667</v>
      </c>
      <c r="F55" s="13" t="s">
        <v>139</v>
      </c>
      <c r="G55" s="13" t="s">
        <v>1668</v>
      </c>
      <c r="H55" s="1020" t="s">
        <v>1650</v>
      </c>
      <c r="I55" s="1026" t="s">
        <v>140</v>
      </c>
      <c r="J55" s="1014">
        <v>1</v>
      </c>
      <c r="K55" s="1014"/>
      <c r="L55" s="1021"/>
      <c r="M55" s="13"/>
      <c r="N55" s="13"/>
      <c r="O55" s="1024" t="s">
        <v>795</v>
      </c>
      <c r="P55" s="208" t="s">
        <v>144</v>
      </c>
      <c r="Q55" s="15"/>
      <c r="R55" s="992"/>
      <c r="S55" s="1052">
        <v>0</v>
      </c>
      <c r="T55" s="1051" t="s">
        <v>1569</v>
      </c>
    </row>
    <row r="56" spans="1:20" s="1003" customFormat="1" ht="17.399999999999999">
      <c r="A56" s="1000"/>
      <c r="B56" s="15" t="s">
        <v>190</v>
      </c>
      <c r="C56" s="1000" t="s">
        <v>1665</v>
      </c>
      <c r="D56" s="980" t="s">
        <v>1666</v>
      </c>
      <c r="E56" s="1033" t="s">
        <v>1669</v>
      </c>
      <c r="F56" s="13"/>
      <c r="G56" s="13"/>
      <c r="H56" s="1020"/>
      <c r="I56" s="1026"/>
      <c r="J56" s="1014"/>
      <c r="K56" s="1014"/>
      <c r="L56" s="1021"/>
      <c r="M56" s="13"/>
      <c r="N56" s="13"/>
      <c r="O56" s="1024"/>
      <c r="P56" s="208"/>
      <c r="Q56" s="15"/>
      <c r="R56" s="987"/>
      <c r="S56" s="1052">
        <v>0</v>
      </c>
    </row>
    <row r="57" spans="1:20" s="1003" customFormat="1" ht="34.5" customHeight="1">
      <c r="A57" s="1000"/>
      <c r="B57" s="15" t="s">
        <v>190</v>
      </c>
      <c r="C57" s="1000" t="s">
        <v>1665</v>
      </c>
      <c r="D57" s="980" t="s">
        <v>1666</v>
      </c>
      <c r="E57" s="1033" t="s">
        <v>1670</v>
      </c>
      <c r="F57" s="13"/>
      <c r="G57" s="13"/>
      <c r="H57" s="1020"/>
      <c r="I57" s="1026"/>
      <c r="J57" s="1014"/>
      <c r="K57" s="1014"/>
      <c r="L57" s="1021"/>
      <c r="M57" s="13"/>
      <c r="N57" s="13"/>
      <c r="O57" s="1024"/>
      <c r="P57" s="208"/>
      <c r="Q57" s="15"/>
      <c r="R57" s="987"/>
      <c r="S57" s="1052">
        <v>0</v>
      </c>
    </row>
    <row r="58" spans="1:20" s="1003" customFormat="1" ht="17.399999999999999">
      <c r="A58" s="1000"/>
      <c r="B58" s="15" t="s">
        <v>190</v>
      </c>
      <c r="C58" s="1000" t="s">
        <v>1665</v>
      </c>
      <c r="D58" s="980" t="s">
        <v>1666</v>
      </c>
      <c r="E58" s="1033" t="s">
        <v>1671</v>
      </c>
      <c r="F58" s="13"/>
      <c r="G58" s="13"/>
      <c r="H58" s="1020"/>
      <c r="I58" s="1026"/>
      <c r="J58" s="1014"/>
      <c r="K58" s="1014"/>
      <c r="L58" s="1021"/>
      <c r="M58" s="13"/>
      <c r="N58" s="13"/>
      <c r="O58" s="1024"/>
      <c r="P58" s="208"/>
      <c r="Q58" s="15"/>
      <c r="R58" s="987"/>
      <c r="S58" s="1052">
        <v>0</v>
      </c>
    </row>
    <row r="59" spans="1:20" s="1003" customFormat="1" ht="34.799999999999997">
      <c r="A59" s="1000"/>
      <c r="B59" s="15" t="s">
        <v>190</v>
      </c>
      <c r="C59" s="1000" t="s">
        <v>1665</v>
      </c>
      <c r="D59" s="980" t="s">
        <v>1666</v>
      </c>
      <c r="E59" s="1033" t="s">
        <v>1672</v>
      </c>
      <c r="F59" s="13"/>
      <c r="G59" s="13"/>
      <c r="H59" s="1020"/>
      <c r="I59" s="1026"/>
      <c r="J59" s="1014"/>
      <c r="K59" s="1014"/>
      <c r="L59" s="1021"/>
      <c r="M59" s="13"/>
      <c r="N59" s="13"/>
      <c r="O59" s="1024"/>
      <c r="P59" s="208"/>
      <c r="Q59" s="15"/>
      <c r="R59" s="987"/>
      <c r="S59" s="1052">
        <v>0</v>
      </c>
    </row>
    <row r="60" spans="1:20" s="1003" customFormat="1" ht="57.9" customHeight="1">
      <c r="A60" s="1000" t="s">
        <v>1557</v>
      </c>
      <c r="B60" s="15" t="s">
        <v>190</v>
      </c>
      <c r="C60" s="1000" t="s">
        <v>1673</v>
      </c>
      <c r="D60" s="981" t="s">
        <v>1674</v>
      </c>
      <c r="E60" s="1033" t="s">
        <v>1675</v>
      </c>
      <c r="F60" s="13" t="s">
        <v>139</v>
      </c>
      <c r="G60" s="13"/>
      <c r="H60" s="1020"/>
      <c r="I60" s="1026" t="s">
        <v>150</v>
      </c>
      <c r="J60" s="1014">
        <v>0</v>
      </c>
      <c r="K60" s="9"/>
      <c r="L60" s="1022"/>
      <c r="M60" s="13"/>
      <c r="N60" s="13"/>
      <c r="O60" s="13" t="s">
        <v>133</v>
      </c>
      <c r="P60" s="1027" t="s">
        <v>133</v>
      </c>
      <c r="Q60" s="15"/>
      <c r="R60" s="987"/>
      <c r="S60" s="1052">
        <v>0</v>
      </c>
    </row>
    <row r="61" spans="1:20" s="1003" customFormat="1" ht="34.799999999999997">
      <c r="A61" s="1000" t="s">
        <v>1557</v>
      </c>
      <c r="B61" s="15" t="s">
        <v>190</v>
      </c>
      <c r="C61" s="1000" t="s">
        <v>1673</v>
      </c>
      <c r="D61" s="981" t="s">
        <v>1674</v>
      </c>
      <c r="E61" s="1033" t="s">
        <v>1676</v>
      </c>
      <c r="F61" s="13"/>
      <c r="G61" s="13"/>
      <c r="H61" s="1020"/>
      <c r="I61" s="1026"/>
      <c r="J61" s="1014"/>
      <c r="K61" s="9"/>
      <c r="L61" s="1022"/>
      <c r="M61" s="13"/>
      <c r="N61" s="13"/>
      <c r="O61" s="13"/>
      <c r="P61" s="1027"/>
      <c r="Q61" s="15"/>
      <c r="R61" s="987"/>
      <c r="S61" s="1052">
        <v>0</v>
      </c>
    </row>
    <row r="62" spans="1:20" s="1003" customFormat="1" ht="34.799999999999997">
      <c r="A62" s="1000" t="s">
        <v>1557</v>
      </c>
      <c r="B62" s="15" t="s">
        <v>190</v>
      </c>
      <c r="C62" s="1000" t="s">
        <v>1673</v>
      </c>
      <c r="D62" s="981" t="s">
        <v>1674</v>
      </c>
      <c r="E62" s="1033" t="s">
        <v>1677</v>
      </c>
      <c r="F62" s="13"/>
      <c r="G62" s="13"/>
      <c r="H62" s="1020"/>
      <c r="I62" s="1026"/>
      <c r="J62" s="1014"/>
      <c r="K62" s="9"/>
      <c r="L62" s="1022"/>
      <c r="M62" s="13"/>
      <c r="N62" s="13"/>
      <c r="O62" s="13"/>
      <c r="P62" s="1027"/>
      <c r="Q62" s="15"/>
      <c r="R62" s="987"/>
      <c r="S62" s="1052">
        <v>0</v>
      </c>
    </row>
    <row r="63" spans="1:20" s="1003" customFormat="1" ht="34.799999999999997">
      <c r="A63" s="1000" t="s">
        <v>1557</v>
      </c>
      <c r="B63" s="15" t="s">
        <v>190</v>
      </c>
      <c r="C63" s="1000" t="s">
        <v>1673</v>
      </c>
      <c r="D63" s="981" t="s">
        <v>1674</v>
      </c>
      <c r="E63" s="1033" t="s">
        <v>1678</v>
      </c>
      <c r="F63" s="13"/>
      <c r="G63" s="13"/>
      <c r="H63" s="1020"/>
      <c r="I63" s="1026"/>
      <c r="J63" s="1014"/>
      <c r="K63" s="9"/>
      <c r="L63" s="1022"/>
      <c r="M63" s="13"/>
      <c r="N63" s="13"/>
      <c r="O63" s="13"/>
      <c r="P63" s="1027"/>
      <c r="Q63" s="15"/>
      <c r="R63" s="987"/>
      <c r="S63" s="1052">
        <v>0</v>
      </c>
    </row>
    <row r="64" spans="1:20" s="1003" customFormat="1" ht="59.1" customHeight="1">
      <c r="A64" s="1000" t="s">
        <v>1557</v>
      </c>
      <c r="B64" s="15" t="s">
        <v>264</v>
      </c>
      <c r="C64" s="1000" t="s">
        <v>1679</v>
      </c>
      <c r="D64" s="981" t="s">
        <v>1680</v>
      </c>
      <c r="E64" s="1033" t="s">
        <v>1681</v>
      </c>
      <c r="F64" s="13" t="s">
        <v>139</v>
      </c>
      <c r="G64" s="13"/>
      <c r="H64" s="1020" t="s">
        <v>795</v>
      </c>
      <c r="I64" s="1026" t="s">
        <v>140</v>
      </c>
      <c r="J64" s="1014">
        <v>1</v>
      </c>
      <c r="K64" s="9"/>
      <c r="L64" s="1021"/>
      <c r="M64" s="13"/>
      <c r="N64" s="13"/>
      <c r="O64" s="1024" t="s">
        <v>795</v>
      </c>
      <c r="P64" s="208" t="s">
        <v>144</v>
      </c>
      <c r="Q64" s="15"/>
      <c r="R64" s="987"/>
      <c r="S64" s="1052">
        <v>0</v>
      </c>
      <c r="T64" s="1051" t="s">
        <v>1569</v>
      </c>
    </row>
    <row r="65" spans="1:20" s="1003" customFormat="1" ht="34.799999999999997">
      <c r="A65" s="1000" t="s">
        <v>1557</v>
      </c>
      <c r="B65" s="15" t="s">
        <v>264</v>
      </c>
      <c r="C65" s="1000" t="s">
        <v>1679</v>
      </c>
      <c r="D65" s="981" t="s">
        <v>1680</v>
      </c>
      <c r="E65" s="1033" t="s">
        <v>1682</v>
      </c>
      <c r="F65" s="13"/>
      <c r="G65" s="13"/>
      <c r="H65" s="1020"/>
      <c r="I65" s="1026"/>
      <c r="J65" s="1014"/>
      <c r="K65" s="9"/>
      <c r="L65" s="1021"/>
      <c r="M65" s="13"/>
      <c r="N65" s="13"/>
      <c r="O65" s="1024"/>
      <c r="P65" s="208"/>
      <c r="Q65" s="15"/>
      <c r="R65" s="987"/>
      <c r="S65" s="1052">
        <v>0</v>
      </c>
    </row>
    <row r="66" spans="1:20" s="1003" customFormat="1" ht="34.799999999999997">
      <c r="A66" s="1000" t="s">
        <v>1557</v>
      </c>
      <c r="B66" s="15" t="s">
        <v>264</v>
      </c>
      <c r="C66" s="1000" t="s">
        <v>1679</v>
      </c>
      <c r="D66" s="981" t="s">
        <v>1680</v>
      </c>
      <c r="E66" s="1033" t="s">
        <v>1683</v>
      </c>
      <c r="F66" s="13"/>
      <c r="G66" s="13"/>
      <c r="H66" s="1020"/>
      <c r="I66" s="1026"/>
      <c r="J66" s="1014"/>
      <c r="K66" s="9"/>
      <c r="L66" s="1021"/>
      <c r="M66" s="13"/>
      <c r="N66" s="13"/>
      <c r="O66" s="1024"/>
      <c r="P66" s="208"/>
      <c r="Q66" s="15"/>
      <c r="R66" s="987"/>
      <c r="S66" s="1052">
        <v>0</v>
      </c>
    </row>
    <row r="67" spans="1:20" s="1003" customFormat="1" ht="34.799999999999997">
      <c r="A67" s="1000" t="s">
        <v>1557</v>
      </c>
      <c r="B67" s="15" t="s">
        <v>264</v>
      </c>
      <c r="C67" s="1000" t="s">
        <v>1679</v>
      </c>
      <c r="D67" s="981" t="s">
        <v>1680</v>
      </c>
      <c r="E67" s="1033" t="s">
        <v>1684</v>
      </c>
      <c r="F67" s="13"/>
      <c r="G67" s="13"/>
      <c r="H67" s="1020"/>
      <c r="I67" s="1026"/>
      <c r="J67" s="1014"/>
      <c r="K67" s="9"/>
      <c r="L67" s="1021"/>
      <c r="M67" s="13"/>
      <c r="N67" s="13"/>
      <c r="O67" s="1024"/>
      <c r="P67" s="208"/>
      <c r="Q67" s="15"/>
      <c r="R67" s="987"/>
      <c r="S67" s="1052">
        <v>0</v>
      </c>
    </row>
    <row r="68" spans="1:20" s="1003" customFormat="1" ht="104.4">
      <c r="A68" s="998" t="s">
        <v>1557</v>
      </c>
      <c r="B68" s="14" t="s">
        <v>264</v>
      </c>
      <c r="C68" s="1000" t="s">
        <v>1685</v>
      </c>
      <c r="D68" s="980" t="s">
        <v>1686</v>
      </c>
      <c r="E68" s="1033" t="s">
        <v>1687</v>
      </c>
      <c r="F68" s="13" t="s">
        <v>139</v>
      </c>
      <c r="G68" s="13"/>
      <c r="H68" s="1020" t="s">
        <v>1688</v>
      </c>
      <c r="I68" s="1028" t="s">
        <v>140</v>
      </c>
      <c r="J68" s="1014">
        <v>1</v>
      </c>
      <c r="K68" s="9"/>
      <c r="L68" s="1014"/>
      <c r="M68" s="13"/>
      <c r="N68" s="13"/>
      <c r="O68" s="13"/>
      <c r="P68" s="980" t="s">
        <v>144</v>
      </c>
      <c r="Q68" s="15"/>
      <c r="R68" s="992"/>
      <c r="S68" s="1052">
        <v>1</v>
      </c>
      <c r="T68" s="1051" t="s">
        <v>1689</v>
      </c>
    </row>
    <row r="69" spans="1:20" s="1003" customFormat="1" ht="104.4">
      <c r="A69" s="998" t="s">
        <v>1557</v>
      </c>
      <c r="B69" s="14" t="s">
        <v>264</v>
      </c>
      <c r="C69" s="1000" t="s">
        <v>1685</v>
      </c>
      <c r="D69" s="980" t="s">
        <v>1686</v>
      </c>
      <c r="E69" s="1033" t="s">
        <v>1690</v>
      </c>
      <c r="F69" s="13"/>
      <c r="G69" s="13"/>
      <c r="H69" s="1017"/>
      <c r="I69" s="1028"/>
      <c r="J69" s="1014"/>
      <c r="K69" s="9"/>
      <c r="L69" s="1014"/>
      <c r="M69" s="13"/>
      <c r="N69" s="13"/>
      <c r="O69" s="13"/>
      <c r="P69" s="980"/>
      <c r="Q69" s="15"/>
      <c r="R69" s="992"/>
      <c r="S69" s="1052">
        <v>1</v>
      </c>
    </row>
    <row r="70" spans="1:20" s="1003" customFormat="1" ht="104.4">
      <c r="A70" s="998" t="s">
        <v>1557</v>
      </c>
      <c r="B70" s="14" t="s">
        <v>264</v>
      </c>
      <c r="C70" s="1000" t="s">
        <v>1685</v>
      </c>
      <c r="D70" s="980" t="s">
        <v>1686</v>
      </c>
      <c r="E70" s="1033" t="s">
        <v>1691</v>
      </c>
      <c r="F70" s="13"/>
      <c r="G70" s="13"/>
      <c r="H70" s="1017"/>
      <c r="I70" s="1028"/>
      <c r="J70" s="1014"/>
      <c r="K70" s="9"/>
      <c r="L70" s="1014"/>
      <c r="M70" s="13"/>
      <c r="N70" s="13"/>
      <c r="O70" s="13"/>
      <c r="P70" s="980"/>
      <c r="Q70" s="15"/>
      <c r="R70" s="992"/>
      <c r="S70" s="1052">
        <v>1</v>
      </c>
    </row>
    <row r="71" spans="1:20" s="1003" customFormat="1" ht="104.4">
      <c r="A71" s="998" t="s">
        <v>1557</v>
      </c>
      <c r="B71" s="14" t="s">
        <v>264</v>
      </c>
      <c r="C71" s="1000" t="s">
        <v>1685</v>
      </c>
      <c r="D71" s="980" t="s">
        <v>1686</v>
      </c>
      <c r="E71" s="1033" t="s">
        <v>1692</v>
      </c>
      <c r="F71" s="13"/>
      <c r="G71" s="13"/>
      <c r="H71" s="1017"/>
      <c r="I71" s="1028"/>
      <c r="J71" s="1014"/>
      <c r="K71" s="9"/>
      <c r="L71" s="1014"/>
      <c r="M71" s="13"/>
      <c r="N71" s="13"/>
      <c r="O71" s="13"/>
      <c r="P71" s="980"/>
      <c r="Q71" s="15"/>
      <c r="R71" s="992"/>
      <c r="S71" s="1052">
        <v>1</v>
      </c>
    </row>
    <row r="72" spans="1:20" s="1003" customFormat="1" ht="87">
      <c r="A72" s="1000" t="s">
        <v>1557</v>
      </c>
      <c r="B72" s="15" t="s">
        <v>238</v>
      </c>
      <c r="C72" s="1000" t="s">
        <v>1693</v>
      </c>
      <c r="D72" s="980" t="s">
        <v>1694</v>
      </c>
      <c r="E72" s="985" t="s">
        <v>1695</v>
      </c>
      <c r="F72" s="13" t="s">
        <v>139</v>
      </c>
      <c r="G72" s="13" t="s">
        <v>1696</v>
      </c>
      <c r="H72" s="1017" t="s">
        <v>1697</v>
      </c>
      <c r="I72" s="1026" t="s">
        <v>140</v>
      </c>
      <c r="J72" s="1014">
        <v>1</v>
      </c>
      <c r="K72" s="1014">
        <v>1</v>
      </c>
      <c r="L72" s="1022"/>
      <c r="M72" s="1029"/>
      <c r="N72" s="1029"/>
      <c r="O72" s="13"/>
      <c r="P72" s="1027" t="s">
        <v>182</v>
      </c>
      <c r="Q72" s="15"/>
      <c r="R72" s="992"/>
      <c r="S72" s="1052">
        <v>0</v>
      </c>
      <c r="T72" s="1051" t="s">
        <v>1569</v>
      </c>
    </row>
    <row r="73" spans="1:20" s="1003" customFormat="1" ht="70.5" customHeight="1">
      <c r="A73" s="1000" t="s">
        <v>1557</v>
      </c>
      <c r="B73" s="15" t="s">
        <v>238</v>
      </c>
      <c r="C73" s="1000" t="s">
        <v>1698</v>
      </c>
      <c r="D73" s="981" t="s">
        <v>1699</v>
      </c>
      <c r="E73" s="1033" t="s">
        <v>1700</v>
      </c>
      <c r="F73" s="13" t="s">
        <v>139</v>
      </c>
      <c r="G73" s="1011" t="s">
        <v>1701</v>
      </c>
      <c r="H73" s="1017" t="s">
        <v>1702</v>
      </c>
      <c r="I73" s="1026" t="s">
        <v>132</v>
      </c>
      <c r="J73" s="1014">
        <v>0</v>
      </c>
      <c r="K73" s="9"/>
      <c r="L73" s="1022"/>
      <c r="M73" s="1029"/>
      <c r="N73" s="1029"/>
      <c r="O73" s="985" t="s">
        <v>1703</v>
      </c>
      <c r="P73" s="1027" t="s">
        <v>182</v>
      </c>
      <c r="Q73" s="985" t="s">
        <v>1704</v>
      </c>
      <c r="R73" s="993"/>
      <c r="S73" s="1052">
        <v>0</v>
      </c>
    </row>
    <row r="74" spans="1:20" s="1003" customFormat="1" ht="34.799999999999997">
      <c r="A74" s="1000" t="s">
        <v>1557</v>
      </c>
      <c r="B74" s="15" t="s">
        <v>238</v>
      </c>
      <c r="C74" s="1000" t="s">
        <v>1698</v>
      </c>
      <c r="D74" s="981" t="s">
        <v>1699</v>
      </c>
      <c r="E74" s="1033" t="s">
        <v>1705</v>
      </c>
      <c r="F74" s="13"/>
      <c r="G74" s="1011"/>
      <c r="H74" s="1017"/>
      <c r="I74" s="1026"/>
      <c r="J74" s="1014"/>
      <c r="K74" s="9"/>
      <c r="L74" s="1022"/>
      <c r="M74" s="1029"/>
      <c r="N74" s="1029"/>
      <c r="O74" s="985"/>
      <c r="P74" s="1027"/>
      <c r="Q74" s="985"/>
      <c r="R74" s="993"/>
      <c r="S74" s="1052">
        <v>0</v>
      </c>
    </row>
    <row r="75" spans="1:20" s="1003" customFormat="1" ht="34.799999999999997">
      <c r="A75" s="1000" t="s">
        <v>1557</v>
      </c>
      <c r="B75" s="15" t="s">
        <v>238</v>
      </c>
      <c r="C75" s="1000" t="s">
        <v>1698</v>
      </c>
      <c r="D75" s="981" t="s">
        <v>1699</v>
      </c>
      <c r="E75" s="1033" t="s">
        <v>1706</v>
      </c>
      <c r="F75" s="13"/>
      <c r="G75" s="1011"/>
      <c r="H75" s="1017"/>
      <c r="I75" s="1026"/>
      <c r="J75" s="1014"/>
      <c r="K75" s="9"/>
      <c r="L75" s="1022"/>
      <c r="M75" s="1029"/>
      <c r="N75" s="1029"/>
      <c r="O75" s="985"/>
      <c r="P75" s="1027"/>
      <c r="Q75" s="985"/>
      <c r="R75" s="993"/>
      <c r="S75" s="1052">
        <v>0</v>
      </c>
    </row>
    <row r="76" spans="1:20" s="1003" customFormat="1" ht="52.2">
      <c r="A76" s="1000" t="s">
        <v>1557</v>
      </c>
      <c r="B76" s="15" t="s">
        <v>238</v>
      </c>
      <c r="C76" s="1000" t="s">
        <v>1698</v>
      </c>
      <c r="D76" s="981" t="s">
        <v>1699</v>
      </c>
      <c r="E76" s="1033" t="s">
        <v>1707</v>
      </c>
      <c r="F76" s="13"/>
      <c r="G76" s="1011"/>
      <c r="H76" s="1017"/>
      <c r="I76" s="1026"/>
      <c r="J76" s="1014"/>
      <c r="K76" s="9"/>
      <c r="L76" s="1022"/>
      <c r="M76" s="1029"/>
      <c r="N76" s="1029"/>
      <c r="O76" s="985"/>
      <c r="P76" s="1027"/>
      <c r="Q76" s="985"/>
      <c r="R76" s="993"/>
      <c r="S76" s="1052">
        <v>0</v>
      </c>
    </row>
    <row r="77" spans="1:20" s="1003" customFormat="1" ht="52.2">
      <c r="A77" s="1000" t="s">
        <v>1557</v>
      </c>
      <c r="B77" s="15" t="s">
        <v>294</v>
      </c>
      <c r="C77" s="1000" t="s">
        <v>1708</v>
      </c>
      <c r="D77" s="981" t="s">
        <v>1709</v>
      </c>
      <c r="E77" s="1033" t="s">
        <v>1710</v>
      </c>
      <c r="F77" s="13" t="s">
        <v>139</v>
      </c>
      <c r="G77" s="1011" t="s">
        <v>1711</v>
      </c>
      <c r="H77" s="1017" t="s">
        <v>1712</v>
      </c>
      <c r="I77" s="1030" t="s">
        <v>140</v>
      </c>
      <c r="J77" s="1014">
        <v>1</v>
      </c>
      <c r="K77" s="9"/>
      <c r="L77" s="1021"/>
      <c r="M77" s="1029"/>
      <c r="N77" s="1029"/>
      <c r="O77" s="1024" t="s">
        <v>795</v>
      </c>
      <c r="P77" s="208" t="s">
        <v>144</v>
      </c>
      <c r="Q77" s="15"/>
      <c r="R77" s="987"/>
      <c r="S77" s="1052">
        <v>0</v>
      </c>
      <c r="T77" s="1051" t="s">
        <v>1569</v>
      </c>
    </row>
    <row r="78" spans="1:20" s="1003" customFormat="1" ht="34.799999999999997">
      <c r="A78" s="1000" t="s">
        <v>1557</v>
      </c>
      <c r="B78" s="15" t="s">
        <v>294</v>
      </c>
      <c r="C78" s="1000" t="s">
        <v>1708</v>
      </c>
      <c r="D78" s="981" t="s">
        <v>1709</v>
      </c>
      <c r="E78" s="1033" t="s">
        <v>1713</v>
      </c>
      <c r="F78" s="13"/>
      <c r="G78" s="1011"/>
      <c r="H78" s="1017"/>
      <c r="I78" s="1030"/>
      <c r="J78" s="1014"/>
      <c r="K78" s="9"/>
      <c r="L78" s="1021"/>
      <c r="M78" s="1029"/>
      <c r="N78" s="1029"/>
      <c r="O78" s="1024"/>
      <c r="P78" s="208"/>
      <c r="Q78" s="15"/>
      <c r="R78" s="987"/>
      <c r="S78" s="1052">
        <v>0</v>
      </c>
    </row>
    <row r="79" spans="1:20" s="1003" customFormat="1" ht="69.599999999999994">
      <c r="A79" s="1000" t="s">
        <v>1557</v>
      </c>
      <c r="B79" s="15" t="s">
        <v>294</v>
      </c>
      <c r="C79" s="1000" t="s">
        <v>1714</v>
      </c>
      <c r="D79" s="981" t="s">
        <v>1715</v>
      </c>
      <c r="E79" s="1033" t="s">
        <v>1716</v>
      </c>
      <c r="F79" s="13" t="s">
        <v>139</v>
      </c>
      <c r="G79" s="13"/>
      <c r="H79" s="1020" t="s">
        <v>1717</v>
      </c>
      <c r="I79" s="1026" t="s">
        <v>140</v>
      </c>
      <c r="J79" s="1014">
        <v>1</v>
      </c>
      <c r="K79" s="9"/>
      <c r="L79" s="1021"/>
      <c r="M79" s="1029"/>
      <c r="N79" s="1029"/>
      <c r="O79" s="1024" t="s">
        <v>795</v>
      </c>
      <c r="P79" s="208" t="s">
        <v>144</v>
      </c>
      <c r="Q79" s="15"/>
      <c r="R79" s="987"/>
      <c r="S79" s="1052">
        <v>0</v>
      </c>
      <c r="T79" s="1051" t="s">
        <v>1569</v>
      </c>
    </row>
    <row r="80" spans="1:20" s="1003" customFormat="1" ht="34.799999999999997">
      <c r="A80" s="1000" t="s">
        <v>1557</v>
      </c>
      <c r="B80" s="15" t="s">
        <v>294</v>
      </c>
      <c r="C80" s="1000" t="s">
        <v>1714</v>
      </c>
      <c r="D80" s="981" t="s">
        <v>1715</v>
      </c>
      <c r="E80" s="1033" t="s">
        <v>1718</v>
      </c>
      <c r="F80" s="13"/>
      <c r="G80" s="13"/>
      <c r="H80" s="1020"/>
      <c r="I80" s="1026"/>
      <c r="J80" s="1014"/>
      <c r="K80" s="9"/>
      <c r="L80" s="1021"/>
      <c r="M80" s="1029"/>
      <c r="N80" s="1029"/>
      <c r="O80" s="1024"/>
      <c r="P80" s="208"/>
      <c r="Q80" s="15"/>
      <c r="R80" s="987"/>
      <c r="S80" s="1052">
        <v>0</v>
      </c>
    </row>
    <row r="81" spans="1:20" s="1003" customFormat="1" ht="34.799999999999997">
      <c r="A81" s="1000" t="s">
        <v>1557</v>
      </c>
      <c r="B81" s="15" t="s">
        <v>294</v>
      </c>
      <c r="C81" s="1000" t="s">
        <v>1714</v>
      </c>
      <c r="D81" s="981" t="s">
        <v>1715</v>
      </c>
      <c r="E81" s="1033" t="s">
        <v>1719</v>
      </c>
      <c r="F81" s="13"/>
      <c r="G81" s="13"/>
      <c r="H81" s="1020"/>
      <c r="I81" s="1026"/>
      <c r="J81" s="1014"/>
      <c r="K81" s="9"/>
      <c r="L81" s="1021"/>
      <c r="M81" s="1029"/>
      <c r="N81" s="1029"/>
      <c r="O81" s="1024"/>
      <c r="P81" s="208"/>
      <c r="Q81" s="15"/>
      <c r="R81" s="987"/>
      <c r="S81" s="1052">
        <v>0</v>
      </c>
    </row>
    <row r="82" spans="1:20" s="1003" customFormat="1" ht="139.19999999999999">
      <c r="A82" s="1000" t="s">
        <v>1557</v>
      </c>
      <c r="B82" s="15" t="s">
        <v>324</v>
      </c>
      <c r="C82" s="1000" t="s">
        <v>1720</v>
      </c>
      <c r="D82" s="981" t="s">
        <v>1721</v>
      </c>
      <c r="E82" s="1033" t="s">
        <v>1722</v>
      </c>
      <c r="F82" s="13" t="s">
        <v>139</v>
      </c>
      <c r="G82" s="13"/>
      <c r="H82" s="1020" t="s">
        <v>1723</v>
      </c>
      <c r="I82" s="1026" t="s">
        <v>140</v>
      </c>
      <c r="J82" s="1014">
        <v>1</v>
      </c>
      <c r="K82" s="9"/>
      <c r="L82" s="1021"/>
      <c r="M82" s="13"/>
      <c r="N82" s="13"/>
      <c r="O82" s="985" t="s">
        <v>1724</v>
      </c>
      <c r="P82" s="1027" t="s">
        <v>133</v>
      </c>
      <c r="Q82" s="15"/>
      <c r="R82" s="994" t="s">
        <v>1725</v>
      </c>
      <c r="S82" s="1052">
        <v>0</v>
      </c>
      <c r="T82" s="1051" t="s">
        <v>1569</v>
      </c>
    </row>
    <row r="83" spans="1:20" s="1003" customFormat="1" ht="34.799999999999997">
      <c r="A83" s="1000"/>
      <c r="B83" s="15" t="s">
        <v>324</v>
      </c>
      <c r="C83" s="1000" t="s">
        <v>1720</v>
      </c>
      <c r="D83" s="981" t="s">
        <v>1721</v>
      </c>
      <c r="E83" s="1033" t="s">
        <v>1726</v>
      </c>
      <c r="F83" s="13"/>
      <c r="G83" s="13"/>
      <c r="H83" s="1020"/>
      <c r="I83" s="1026"/>
      <c r="J83" s="1014"/>
      <c r="K83" s="9"/>
      <c r="L83" s="1021"/>
      <c r="M83" s="13"/>
      <c r="N83" s="13"/>
      <c r="O83" s="985"/>
      <c r="P83" s="1027"/>
      <c r="Q83" s="15"/>
      <c r="R83" s="994"/>
      <c r="S83" s="1052">
        <v>0</v>
      </c>
    </row>
    <row r="84" spans="1:20" s="1003" customFormat="1" ht="34.799999999999997">
      <c r="A84" s="1000"/>
      <c r="B84" s="15" t="s">
        <v>324</v>
      </c>
      <c r="C84" s="1000" t="s">
        <v>1720</v>
      </c>
      <c r="D84" s="981" t="s">
        <v>1721</v>
      </c>
      <c r="E84" s="1033" t="s">
        <v>1727</v>
      </c>
      <c r="F84" s="13"/>
      <c r="G84" s="13"/>
      <c r="H84" s="1020"/>
      <c r="I84" s="1026"/>
      <c r="J84" s="1014"/>
      <c r="K84" s="9"/>
      <c r="L84" s="1021"/>
      <c r="M84" s="13"/>
      <c r="N84" s="13"/>
      <c r="O84" s="985"/>
      <c r="P84" s="1027"/>
      <c r="Q84" s="15"/>
      <c r="R84" s="994"/>
      <c r="S84" s="1052">
        <v>0</v>
      </c>
    </row>
    <row r="85" spans="1:20" s="1003" customFormat="1" ht="34.799999999999997">
      <c r="A85" s="1000"/>
      <c r="B85" s="15" t="s">
        <v>324</v>
      </c>
      <c r="C85" s="1000" t="s">
        <v>1720</v>
      </c>
      <c r="D85" s="981" t="s">
        <v>1721</v>
      </c>
      <c r="E85" s="1033" t="s">
        <v>1728</v>
      </c>
      <c r="F85" s="13"/>
      <c r="G85" s="13"/>
      <c r="H85" s="1020"/>
      <c r="I85" s="1026"/>
      <c r="J85" s="1014"/>
      <c r="K85" s="9"/>
      <c r="L85" s="1021"/>
      <c r="M85" s="13"/>
      <c r="N85" s="13"/>
      <c r="O85" s="985"/>
      <c r="P85" s="1027"/>
      <c r="Q85" s="15"/>
      <c r="R85" s="994"/>
      <c r="S85" s="1052">
        <v>0</v>
      </c>
    </row>
    <row r="86" spans="1:20" s="1003" customFormat="1" ht="34.799999999999997">
      <c r="A86" s="1000"/>
      <c r="B86" s="15" t="s">
        <v>324</v>
      </c>
      <c r="C86" s="1000" t="s">
        <v>1720</v>
      </c>
      <c r="D86" s="981" t="s">
        <v>1721</v>
      </c>
      <c r="E86" s="1033" t="s">
        <v>1729</v>
      </c>
      <c r="F86" s="13"/>
      <c r="G86" s="13"/>
      <c r="H86" s="1020"/>
      <c r="I86" s="1026"/>
      <c r="J86" s="1014"/>
      <c r="K86" s="9"/>
      <c r="L86" s="1021"/>
      <c r="M86" s="13"/>
      <c r="N86" s="13"/>
      <c r="O86" s="985"/>
      <c r="P86" s="1027"/>
      <c r="Q86" s="15"/>
      <c r="R86" s="994"/>
      <c r="S86" s="1052">
        <v>0</v>
      </c>
    </row>
    <row r="87" spans="1:20" s="1003" customFormat="1" ht="34.799999999999997">
      <c r="A87" s="1000"/>
      <c r="B87" s="15" t="s">
        <v>324</v>
      </c>
      <c r="C87" s="1000" t="s">
        <v>1720</v>
      </c>
      <c r="D87" s="981" t="s">
        <v>1721</v>
      </c>
      <c r="E87" s="1033" t="s">
        <v>1730</v>
      </c>
      <c r="F87" s="13"/>
      <c r="G87" s="13"/>
      <c r="H87" s="1020"/>
      <c r="I87" s="1026"/>
      <c r="J87" s="1014"/>
      <c r="K87" s="9"/>
      <c r="L87" s="1021"/>
      <c r="M87" s="13"/>
      <c r="N87" s="13"/>
      <c r="O87" s="985"/>
      <c r="P87" s="1027"/>
      <c r="Q87" s="15"/>
      <c r="R87" s="994"/>
      <c r="S87" s="1052">
        <v>0</v>
      </c>
    </row>
    <row r="88" spans="1:20" s="1003" customFormat="1" ht="34.799999999999997">
      <c r="A88" s="1000"/>
      <c r="B88" s="14" t="s">
        <v>324</v>
      </c>
      <c r="C88" s="998" t="s">
        <v>1720</v>
      </c>
      <c r="D88" s="981" t="s">
        <v>1721</v>
      </c>
      <c r="E88" s="1053" t="s">
        <v>1731</v>
      </c>
      <c r="F88" s="1011"/>
      <c r="G88" s="1011"/>
      <c r="H88" s="1017"/>
      <c r="I88" s="1030"/>
      <c r="J88" s="1013"/>
      <c r="K88" s="10"/>
      <c r="L88" s="1015"/>
      <c r="M88" s="1011"/>
      <c r="N88" s="1011"/>
      <c r="O88" s="1016"/>
      <c r="P88" s="1100"/>
      <c r="Q88" s="14"/>
      <c r="R88" s="994"/>
      <c r="S88" s="1101">
        <v>0</v>
      </c>
    </row>
    <row r="89" spans="1:20" s="1003" customFormat="1" ht="69.599999999999994">
      <c r="A89" s="1065" t="s">
        <v>1557</v>
      </c>
      <c r="B89" s="222" t="s">
        <v>324</v>
      </c>
      <c r="C89" s="222" t="s">
        <v>1732</v>
      </c>
      <c r="D89" s="1066" t="s">
        <v>1733</v>
      </c>
      <c r="E89" s="1105" t="s">
        <v>1734</v>
      </c>
      <c r="F89" s="1106" t="s">
        <v>139</v>
      </c>
      <c r="G89" s="1106"/>
      <c r="H89" s="1107" t="s">
        <v>1735</v>
      </c>
      <c r="I89" s="1106" t="s">
        <v>132</v>
      </c>
      <c r="J89" s="1108">
        <v>0</v>
      </c>
      <c r="K89" s="1109"/>
      <c r="L89" s="1110"/>
      <c r="M89" s="1106"/>
      <c r="N89" s="1106"/>
      <c r="O89" s="1111" t="s">
        <v>1736</v>
      </c>
      <c r="P89" s="1112" t="s">
        <v>355</v>
      </c>
      <c r="Q89" s="1113"/>
      <c r="R89" s="1113"/>
      <c r="S89" s="1101">
        <v>0</v>
      </c>
    </row>
    <row r="90" spans="1:20" s="1003" customFormat="1" ht="52.2">
      <c r="A90" s="1065" t="s">
        <v>1557</v>
      </c>
      <c r="B90" s="222" t="s">
        <v>324</v>
      </c>
      <c r="C90" s="222" t="s">
        <v>1732</v>
      </c>
      <c r="D90" s="1066" t="s">
        <v>1733</v>
      </c>
      <c r="E90" s="1056" t="s">
        <v>1737</v>
      </c>
      <c r="F90" s="997"/>
      <c r="G90" s="997"/>
      <c r="H90" s="1102"/>
      <c r="I90" s="997"/>
      <c r="J90" s="225"/>
      <c r="K90" s="216"/>
      <c r="L90" s="1103"/>
      <c r="M90" s="997"/>
      <c r="N90" s="997"/>
      <c r="O90" s="206"/>
      <c r="P90" s="1104"/>
      <c r="Q90" s="219"/>
      <c r="R90" s="219"/>
      <c r="S90" s="1101">
        <v>0</v>
      </c>
    </row>
    <row r="91" spans="1:20" s="1003" customFormat="1" ht="52.2">
      <c r="A91" s="1065" t="s">
        <v>1557</v>
      </c>
      <c r="B91" s="222" t="s">
        <v>324</v>
      </c>
      <c r="C91" s="222" t="s">
        <v>1732</v>
      </c>
      <c r="D91" s="1066" t="s">
        <v>1733</v>
      </c>
      <c r="E91" s="1056" t="s">
        <v>1738</v>
      </c>
      <c r="F91" s="997"/>
      <c r="G91" s="997"/>
      <c r="H91" s="1102"/>
      <c r="I91" s="997"/>
      <c r="J91" s="225"/>
      <c r="K91" s="216"/>
      <c r="L91" s="1103"/>
      <c r="M91" s="997"/>
      <c r="N91" s="997"/>
      <c r="O91" s="206"/>
      <c r="P91" s="1104"/>
      <c r="Q91" s="219"/>
      <c r="R91" s="219"/>
      <c r="S91" s="1101">
        <v>0</v>
      </c>
    </row>
    <row r="92" spans="1:20" s="1003" customFormat="1" ht="52.2">
      <c r="A92" s="1065" t="s">
        <v>1557</v>
      </c>
      <c r="B92" s="222" t="s">
        <v>324</v>
      </c>
      <c r="C92" s="222" t="s">
        <v>1732</v>
      </c>
      <c r="D92" s="1066" t="s">
        <v>1733</v>
      </c>
      <c r="E92" s="1105" t="s">
        <v>1739</v>
      </c>
      <c r="F92" s="997"/>
      <c r="G92" s="997"/>
      <c r="H92" s="1102"/>
      <c r="I92" s="997"/>
      <c r="J92" s="225"/>
      <c r="K92" s="216"/>
      <c r="L92" s="1103"/>
      <c r="M92" s="997"/>
      <c r="N92" s="997"/>
      <c r="O92" s="206"/>
      <c r="P92" s="1104"/>
      <c r="Q92" s="219"/>
      <c r="R92" s="219"/>
      <c r="S92" s="1101">
        <v>0</v>
      </c>
    </row>
    <row r="93" spans="1:20" ht="52.2">
      <c r="A93" s="215" t="s">
        <v>1557</v>
      </c>
      <c r="B93" s="215" t="s">
        <v>324</v>
      </c>
      <c r="C93" s="215" t="s">
        <v>1732</v>
      </c>
      <c r="D93" s="204" t="s">
        <v>1733</v>
      </c>
      <c r="E93" s="1117" t="s">
        <v>1740</v>
      </c>
      <c r="F93" s="995"/>
      <c r="G93" s="995"/>
      <c r="H93" s="995"/>
      <c r="I93" s="1114"/>
      <c r="J93" s="1115"/>
      <c r="K93" s="1116"/>
      <c r="L93" s="995"/>
      <c r="M93" s="995"/>
      <c r="N93" s="995"/>
      <c r="O93" s="995"/>
      <c r="P93" s="995"/>
      <c r="Q93" s="995"/>
      <c r="R93" s="995"/>
      <c r="S93" s="1052">
        <v>0</v>
      </c>
    </row>
    <row r="94" spans="1:20" ht="17.399999999999999">
      <c r="A94" s="18" t="s">
        <v>123</v>
      </c>
      <c r="I94" s="978"/>
      <c r="J94" s="979"/>
      <c r="L94" s="1193"/>
      <c r="M94" s="1119"/>
      <c r="N94" s="1119"/>
      <c r="O94" s="1119"/>
      <c r="P94" s="1119"/>
      <c r="Q94" s="1119"/>
      <c r="R94" s="1118" t="s">
        <v>453</v>
      </c>
      <c r="S94" s="1120">
        <f>SUM(S8:S92)</f>
        <v>11</v>
      </c>
    </row>
    <row r="95" spans="1:20" ht="17.399999999999999">
      <c r="A95" s="19" t="s">
        <v>144</v>
      </c>
      <c r="G95" s="978"/>
      <c r="L95" s="130"/>
      <c r="R95" s="333" t="s">
        <v>454</v>
      </c>
      <c r="S95" s="1121">
        <v>86</v>
      </c>
    </row>
    <row r="96" spans="1:20" ht="17.399999999999999">
      <c r="A96" s="19" t="s">
        <v>133</v>
      </c>
      <c r="G96" s="978"/>
      <c r="L96" s="1194"/>
      <c r="R96" s="1122" t="s">
        <v>1556</v>
      </c>
      <c r="S96" s="1123">
        <f>S94/S95</f>
        <v>0.12790697674418605</v>
      </c>
    </row>
    <row r="97" spans="1:10" ht="17.399999999999999">
      <c r="A97" s="19" t="s">
        <v>355</v>
      </c>
      <c r="G97" s="978"/>
    </row>
    <row r="98" spans="1:10" ht="17.399999999999999">
      <c r="A98" s="19" t="s">
        <v>237</v>
      </c>
      <c r="G98" s="978"/>
    </row>
    <row r="99" spans="1:10" ht="17.399999999999999">
      <c r="A99" s="19" t="s">
        <v>152</v>
      </c>
      <c r="G99" s="978"/>
    </row>
    <row r="100" spans="1:10" ht="17.399999999999999">
      <c r="A100" s="19" t="s">
        <v>364</v>
      </c>
      <c r="G100" s="978"/>
    </row>
    <row r="101" spans="1:10" ht="17.399999999999999">
      <c r="A101" s="19" t="s">
        <v>217</v>
      </c>
      <c r="G101" s="978"/>
    </row>
    <row r="102" spans="1:10" ht="17.399999999999999">
      <c r="A102" s="19" t="s">
        <v>365</v>
      </c>
      <c r="G102" s="978"/>
    </row>
    <row r="103" spans="1:10" ht="17.399999999999999">
      <c r="A103" s="19" t="s">
        <v>366</v>
      </c>
      <c r="G103" s="978"/>
    </row>
    <row r="104" spans="1:10" ht="17.399999999999999">
      <c r="A104" s="19" t="s">
        <v>182</v>
      </c>
      <c r="G104" s="978"/>
    </row>
    <row r="105" spans="1:10" ht="17.399999999999999">
      <c r="I105" s="978"/>
      <c r="J105" s="979"/>
    </row>
    <row r="106" spans="1:10" ht="14.25" customHeight="1">
      <c r="I106" s="978"/>
      <c r="J106" s="979"/>
    </row>
    <row r="107" spans="1:10" ht="14.25" customHeight="1">
      <c r="I107" s="978"/>
      <c r="J107" s="979"/>
    </row>
    <row r="108" spans="1:10" ht="14.25" customHeight="1">
      <c r="I108" s="978"/>
      <c r="J108" s="979"/>
    </row>
    <row r="109" spans="1:10" ht="14.25" customHeight="1">
      <c r="I109" s="978"/>
      <c r="J109" s="979"/>
    </row>
    <row r="110" spans="1:10" ht="14.25" customHeight="1">
      <c r="I110" s="978"/>
      <c r="J110" s="979"/>
    </row>
    <row r="111" spans="1:10" ht="14.25" customHeight="1">
      <c r="I111" s="978"/>
      <c r="J111" s="979"/>
    </row>
    <row r="112" spans="1:10" ht="14.25" customHeight="1">
      <c r="I112" s="978"/>
      <c r="J112" s="979"/>
    </row>
    <row r="113" spans="9:10" ht="14.25" customHeight="1">
      <c r="I113" s="978"/>
      <c r="J113" s="979"/>
    </row>
    <row r="114" spans="9:10" ht="14.25" customHeight="1">
      <c r="I114" s="978"/>
      <c r="J114" s="979"/>
    </row>
    <row r="115" spans="9:10" ht="14.25" customHeight="1">
      <c r="I115" s="978"/>
      <c r="J115" s="979"/>
    </row>
    <row r="116" spans="9:10" ht="14.25" customHeight="1">
      <c r="I116" s="978"/>
      <c r="J116" s="979"/>
    </row>
    <row r="117" spans="9:10" ht="14.25" customHeight="1">
      <c r="I117" s="978"/>
      <c r="J117" s="979"/>
    </row>
    <row r="118" spans="9:10" ht="14.25" customHeight="1">
      <c r="I118" s="978"/>
      <c r="J118" s="979"/>
    </row>
    <row r="119" spans="9:10" ht="14.25" customHeight="1">
      <c r="I119" s="978"/>
      <c r="J119" s="979"/>
    </row>
    <row r="120" spans="9:10" ht="14.25" customHeight="1">
      <c r="I120" s="978"/>
      <c r="J120" s="979"/>
    </row>
    <row r="121" spans="9:10" ht="14.25" customHeight="1">
      <c r="I121" s="978"/>
      <c r="J121" s="979"/>
    </row>
    <row r="122" spans="9:10" ht="14.25" customHeight="1">
      <c r="I122" s="978"/>
      <c r="J122" s="979"/>
    </row>
    <row r="123" spans="9:10" ht="14.25" customHeight="1">
      <c r="I123" s="978"/>
      <c r="J123" s="979"/>
    </row>
    <row r="124" spans="9:10" ht="14.25" customHeight="1">
      <c r="I124" s="978"/>
      <c r="J124" s="979"/>
    </row>
    <row r="125" spans="9:10" ht="14.25" customHeight="1">
      <c r="I125" s="978"/>
      <c r="J125" s="979"/>
    </row>
    <row r="126" spans="9:10" ht="14.25" customHeight="1">
      <c r="I126" s="978"/>
      <c r="J126" s="979"/>
    </row>
    <row r="127" spans="9:10" ht="14.25" customHeight="1">
      <c r="I127" s="978"/>
      <c r="J127" s="979"/>
    </row>
    <row r="128" spans="9:10" ht="14.25" customHeight="1">
      <c r="I128" s="978"/>
      <c r="J128" s="979"/>
    </row>
    <row r="129" spans="9:10" ht="14.25" customHeight="1">
      <c r="I129" s="978"/>
      <c r="J129" s="979"/>
    </row>
    <row r="130" spans="9:10" ht="14.25" customHeight="1">
      <c r="I130" s="978"/>
      <c r="J130" s="979"/>
    </row>
    <row r="131" spans="9:10" ht="14.25" customHeight="1">
      <c r="I131" s="978"/>
      <c r="J131" s="979"/>
    </row>
    <row r="132" spans="9:10" ht="14.25" customHeight="1">
      <c r="I132" s="978"/>
      <c r="J132" s="979"/>
    </row>
    <row r="133" spans="9:10" ht="14.25" customHeight="1">
      <c r="I133" s="978"/>
      <c r="J133" s="979"/>
    </row>
    <row r="134" spans="9:10" ht="14.25" customHeight="1">
      <c r="I134" s="978"/>
      <c r="J134" s="979"/>
    </row>
    <row r="135" spans="9:10" ht="14.25" customHeight="1">
      <c r="I135" s="978"/>
      <c r="J135" s="979"/>
    </row>
    <row r="136" spans="9:10" ht="14.25" customHeight="1">
      <c r="I136" s="978"/>
      <c r="J136" s="979"/>
    </row>
    <row r="137" spans="9:10" ht="14.25" customHeight="1">
      <c r="I137" s="978"/>
      <c r="J137" s="979"/>
    </row>
    <row r="138" spans="9:10" ht="14.25" customHeight="1">
      <c r="I138" s="978"/>
      <c r="J138" s="979"/>
    </row>
    <row r="139" spans="9:10" ht="14.25" customHeight="1">
      <c r="I139" s="978"/>
      <c r="J139" s="979"/>
    </row>
    <row r="140" spans="9:10" ht="14.25" customHeight="1">
      <c r="I140" s="978"/>
      <c r="J140" s="979"/>
    </row>
    <row r="141" spans="9:10" ht="14.25" customHeight="1">
      <c r="I141" s="978"/>
      <c r="J141" s="979"/>
    </row>
    <row r="142" spans="9:10" ht="14.25" customHeight="1">
      <c r="I142" s="978"/>
      <c r="J142" s="979"/>
    </row>
    <row r="143" spans="9:10" ht="14.25" customHeight="1">
      <c r="I143" s="978"/>
      <c r="J143" s="979"/>
    </row>
    <row r="144" spans="9:10" ht="14.25" customHeight="1">
      <c r="I144" s="978"/>
      <c r="J144" s="979"/>
    </row>
    <row r="145" spans="9:10" ht="14.25" customHeight="1">
      <c r="I145" s="978"/>
      <c r="J145" s="979"/>
    </row>
    <row r="146" spans="9:10" ht="14.25" customHeight="1">
      <c r="I146" s="978"/>
      <c r="J146" s="979"/>
    </row>
    <row r="147" spans="9:10" ht="14.25" customHeight="1">
      <c r="I147" s="978"/>
      <c r="J147" s="979"/>
    </row>
    <row r="148" spans="9:10" ht="14.25" customHeight="1">
      <c r="I148" s="978"/>
      <c r="J148" s="979"/>
    </row>
    <row r="149" spans="9:10" ht="14.25" customHeight="1">
      <c r="I149" s="978"/>
      <c r="J149" s="979"/>
    </row>
    <row r="150" spans="9:10" ht="14.25" customHeight="1">
      <c r="I150" s="978"/>
      <c r="J150" s="979"/>
    </row>
    <row r="151" spans="9:10" ht="14.25" customHeight="1">
      <c r="I151" s="978"/>
      <c r="J151" s="979"/>
    </row>
    <row r="152" spans="9:10" ht="14.25" customHeight="1">
      <c r="I152" s="978"/>
      <c r="J152" s="979"/>
    </row>
    <row r="153" spans="9:10" ht="14.25" customHeight="1">
      <c r="I153" s="978"/>
      <c r="J153" s="979"/>
    </row>
    <row r="154" spans="9:10" ht="14.25" customHeight="1">
      <c r="I154" s="978"/>
      <c r="J154" s="979"/>
    </row>
    <row r="155" spans="9:10" ht="14.25" customHeight="1">
      <c r="I155" s="978"/>
      <c r="J155" s="979"/>
    </row>
    <row r="156" spans="9:10" ht="14.25" customHeight="1">
      <c r="I156" s="978"/>
      <c r="J156" s="979"/>
    </row>
    <row r="157" spans="9:10" ht="14.25" customHeight="1">
      <c r="I157" s="978"/>
      <c r="J157" s="979"/>
    </row>
    <row r="158" spans="9:10" ht="14.25" customHeight="1">
      <c r="I158" s="978"/>
      <c r="J158" s="979"/>
    </row>
    <row r="159" spans="9:10" ht="14.25" customHeight="1">
      <c r="I159" s="978"/>
      <c r="J159" s="979"/>
    </row>
    <row r="160" spans="9:10" ht="14.25" customHeight="1">
      <c r="I160" s="978"/>
      <c r="J160" s="979"/>
    </row>
    <row r="161" spans="9:10" ht="14.25" customHeight="1">
      <c r="I161" s="978"/>
      <c r="J161" s="979"/>
    </row>
    <row r="162" spans="9:10" ht="14.25" customHeight="1">
      <c r="I162" s="978"/>
      <c r="J162" s="979"/>
    </row>
    <row r="163" spans="9:10" ht="14.25" customHeight="1">
      <c r="I163" s="978"/>
      <c r="J163" s="979"/>
    </row>
    <row r="164" spans="9:10" ht="14.25" customHeight="1">
      <c r="I164" s="978"/>
      <c r="J164" s="979"/>
    </row>
    <row r="165" spans="9:10" ht="14.25" customHeight="1">
      <c r="I165" s="978"/>
      <c r="J165" s="979"/>
    </row>
    <row r="166" spans="9:10" ht="14.25" customHeight="1">
      <c r="I166" s="978"/>
      <c r="J166" s="979"/>
    </row>
    <row r="167" spans="9:10" ht="14.25" customHeight="1">
      <c r="I167" s="978"/>
      <c r="J167" s="979"/>
    </row>
    <row r="168" spans="9:10" ht="14.25" customHeight="1">
      <c r="I168" s="978"/>
      <c r="J168" s="979"/>
    </row>
    <row r="169" spans="9:10" ht="14.25" customHeight="1">
      <c r="I169" s="978"/>
      <c r="J169" s="979"/>
    </row>
    <row r="170" spans="9:10" ht="14.25" customHeight="1">
      <c r="I170" s="978"/>
      <c r="J170" s="979"/>
    </row>
    <row r="171" spans="9:10" ht="14.25" customHeight="1">
      <c r="I171" s="978"/>
      <c r="J171" s="979"/>
    </row>
    <row r="172" spans="9:10" ht="14.25" customHeight="1">
      <c r="I172" s="978"/>
      <c r="J172" s="979"/>
    </row>
    <row r="173" spans="9:10" ht="14.25" customHeight="1">
      <c r="I173" s="978"/>
      <c r="J173" s="979"/>
    </row>
    <row r="174" spans="9:10" ht="14.25" customHeight="1">
      <c r="I174" s="978"/>
      <c r="J174" s="979"/>
    </row>
    <row r="175" spans="9:10" ht="14.25" customHeight="1">
      <c r="I175" s="978"/>
      <c r="J175" s="979"/>
    </row>
    <row r="176" spans="9:10" ht="14.25" customHeight="1">
      <c r="I176" s="978"/>
      <c r="J176" s="979"/>
    </row>
    <row r="177" spans="9:10" ht="14.25" customHeight="1">
      <c r="I177" s="978"/>
      <c r="J177" s="979"/>
    </row>
    <row r="178" spans="9:10" ht="14.25" customHeight="1">
      <c r="I178" s="978"/>
      <c r="J178" s="979"/>
    </row>
    <row r="179" spans="9:10" ht="14.25" customHeight="1">
      <c r="I179" s="978"/>
      <c r="J179" s="979"/>
    </row>
    <row r="180" spans="9:10" ht="14.25" customHeight="1">
      <c r="I180" s="978"/>
      <c r="J180" s="979"/>
    </row>
    <row r="181" spans="9:10" ht="14.25" customHeight="1">
      <c r="I181" s="978"/>
      <c r="J181" s="979"/>
    </row>
    <row r="182" spans="9:10" ht="14.25" customHeight="1">
      <c r="I182" s="978"/>
      <c r="J182" s="979"/>
    </row>
    <row r="183" spans="9:10" ht="14.25" customHeight="1">
      <c r="I183" s="978"/>
      <c r="J183" s="979"/>
    </row>
    <row r="184" spans="9:10" ht="14.25" customHeight="1">
      <c r="I184" s="978"/>
      <c r="J184" s="979"/>
    </row>
    <row r="185" spans="9:10" ht="14.25" customHeight="1">
      <c r="I185" s="978"/>
      <c r="J185" s="979"/>
    </row>
    <row r="186" spans="9:10" ht="14.25" customHeight="1">
      <c r="I186" s="978"/>
      <c r="J186" s="979"/>
    </row>
    <row r="187" spans="9:10" ht="14.25" customHeight="1">
      <c r="I187" s="978"/>
      <c r="J187" s="979"/>
    </row>
    <row r="188" spans="9:10" ht="14.25" customHeight="1">
      <c r="I188" s="978"/>
      <c r="J188" s="979"/>
    </row>
    <row r="189" spans="9:10" ht="14.25" customHeight="1">
      <c r="I189" s="978"/>
      <c r="J189" s="979"/>
    </row>
    <row r="190" spans="9:10" ht="14.25" customHeight="1">
      <c r="I190" s="978"/>
      <c r="J190" s="979"/>
    </row>
    <row r="191" spans="9:10" ht="14.25" customHeight="1">
      <c r="I191" s="978"/>
      <c r="J191" s="979"/>
    </row>
    <row r="192" spans="9:10" ht="14.25" customHeight="1">
      <c r="I192" s="978"/>
      <c r="J192" s="979"/>
    </row>
    <row r="193" spans="9:10" ht="14.25" customHeight="1">
      <c r="I193" s="978"/>
      <c r="J193" s="979"/>
    </row>
    <row r="194" spans="9:10" ht="14.25" customHeight="1">
      <c r="I194" s="978"/>
      <c r="J194" s="979"/>
    </row>
    <row r="195" spans="9:10" ht="14.25" customHeight="1">
      <c r="I195" s="978"/>
      <c r="J195" s="979"/>
    </row>
    <row r="196" spans="9:10" ht="14.25" customHeight="1">
      <c r="I196" s="978"/>
      <c r="J196" s="979"/>
    </row>
    <row r="197" spans="9:10" ht="14.25" customHeight="1">
      <c r="I197" s="978"/>
      <c r="J197" s="979"/>
    </row>
    <row r="198" spans="9:10" ht="14.25" customHeight="1">
      <c r="I198" s="978"/>
      <c r="J198" s="979"/>
    </row>
    <row r="199" spans="9:10" ht="14.25" customHeight="1">
      <c r="I199" s="978"/>
      <c r="J199" s="979"/>
    </row>
    <row r="200" spans="9:10" ht="14.25" customHeight="1">
      <c r="I200" s="978"/>
      <c r="J200" s="979"/>
    </row>
    <row r="201" spans="9:10" ht="14.25" customHeight="1">
      <c r="I201" s="978"/>
      <c r="J201" s="979"/>
    </row>
    <row r="202" spans="9:10" ht="14.25" customHeight="1">
      <c r="I202" s="978"/>
      <c r="J202" s="979"/>
    </row>
    <row r="203" spans="9:10" ht="14.25" customHeight="1">
      <c r="I203" s="978"/>
      <c r="J203" s="979"/>
    </row>
    <row r="204" spans="9:10" ht="14.25" customHeight="1">
      <c r="I204" s="978"/>
      <c r="J204" s="979"/>
    </row>
    <row r="205" spans="9:10" ht="14.25" customHeight="1">
      <c r="I205" s="978"/>
      <c r="J205" s="979"/>
    </row>
    <row r="206" spans="9:10" ht="14.25" customHeight="1">
      <c r="I206" s="978"/>
      <c r="J206" s="979"/>
    </row>
    <row r="207" spans="9:10" ht="14.25" customHeight="1">
      <c r="I207" s="978"/>
      <c r="J207" s="979"/>
    </row>
    <row r="208" spans="9:10" ht="14.25" customHeight="1">
      <c r="I208" s="978"/>
      <c r="J208" s="979"/>
    </row>
    <row r="209" spans="9:10" ht="14.25" customHeight="1">
      <c r="I209" s="978"/>
      <c r="J209" s="979"/>
    </row>
    <row r="210" spans="9:10" ht="14.25" customHeight="1">
      <c r="I210" s="978"/>
      <c r="J210" s="979"/>
    </row>
    <row r="211" spans="9:10" ht="14.25" customHeight="1">
      <c r="I211" s="978"/>
      <c r="J211" s="979"/>
    </row>
    <row r="212" spans="9:10" ht="14.25" customHeight="1">
      <c r="I212" s="978"/>
      <c r="J212" s="979"/>
    </row>
    <row r="213" spans="9:10" ht="14.25" customHeight="1">
      <c r="I213" s="978"/>
      <c r="J213" s="979"/>
    </row>
    <row r="214" spans="9:10" ht="14.25" customHeight="1">
      <c r="I214" s="978"/>
      <c r="J214" s="979"/>
    </row>
    <row r="215" spans="9:10" ht="14.25" customHeight="1">
      <c r="I215" s="978"/>
      <c r="J215" s="979"/>
    </row>
    <row r="216" spans="9:10" ht="14.25" customHeight="1">
      <c r="I216" s="978"/>
      <c r="J216" s="979"/>
    </row>
    <row r="217" spans="9:10" ht="14.25" customHeight="1">
      <c r="I217" s="978"/>
      <c r="J217" s="979"/>
    </row>
    <row r="218" spans="9:10" ht="14.25" customHeight="1">
      <c r="I218" s="978"/>
      <c r="J218" s="979"/>
    </row>
    <row r="219" spans="9:10" ht="14.25" customHeight="1">
      <c r="I219" s="978"/>
      <c r="J219" s="979"/>
    </row>
    <row r="220" spans="9:10" ht="14.25" customHeight="1">
      <c r="I220" s="978"/>
      <c r="J220" s="979"/>
    </row>
    <row r="221" spans="9:10" ht="14.25" customHeight="1">
      <c r="I221" s="978"/>
      <c r="J221" s="979"/>
    </row>
    <row r="222" spans="9:10" ht="14.25" customHeight="1">
      <c r="I222" s="978"/>
      <c r="J222" s="979"/>
    </row>
    <row r="223" spans="9:10" ht="14.25" customHeight="1">
      <c r="I223" s="978"/>
      <c r="J223" s="979"/>
    </row>
    <row r="224" spans="9:10" ht="14.25" customHeight="1">
      <c r="I224" s="978"/>
      <c r="J224" s="979"/>
    </row>
    <row r="225" spans="9:10" ht="14.25" customHeight="1">
      <c r="I225" s="978"/>
      <c r="J225" s="979"/>
    </row>
    <row r="226" spans="9:10" ht="14.25" customHeight="1">
      <c r="I226" s="978"/>
      <c r="J226" s="979"/>
    </row>
    <row r="227" spans="9:10" ht="14.25" customHeight="1">
      <c r="I227" s="978"/>
      <c r="J227" s="979"/>
    </row>
    <row r="228" spans="9:10" ht="14.25" customHeight="1">
      <c r="I228" s="978"/>
      <c r="J228" s="979"/>
    </row>
    <row r="229" spans="9:10" ht="14.25" customHeight="1">
      <c r="I229" s="978"/>
      <c r="J229" s="979"/>
    </row>
    <row r="230" spans="9:10" ht="14.25" customHeight="1">
      <c r="I230" s="978"/>
      <c r="J230" s="979"/>
    </row>
    <row r="231" spans="9:10" ht="14.25" customHeight="1">
      <c r="I231" s="978"/>
      <c r="J231" s="979"/>
    </row>
    <row r="232" spans="9:10" ht="14.25" customHeight="1">
      <c r="I232" s="978"/>
      <c r="J232" s="979"/>
    </row>
    <row r="233" spans="9:10" ht="14.25" customHeight="1">
      <c r="I233" s="978"/>
      <c r="J233" s="979"/>
    </row>
    <row r="234" spans="9:10" ht="14.25" customHeight="1">
      <c r="I234" s="978"/>
      <c r="J234" s="979"/>
    </row>
    <row r="235" spans="9:10" ht="14.25" customHeight="1">
      <c r="I235" s="978"/>
      <c r="J235" s="979"/>
    </row>
    <row r="236" spans="9:10" ht="14.25" customHeight="1">
      <c r="I236" s="978"/>
      <c r="J236" s="979"/>
    </row>
    <row r="237" spans="9:10" ht="14.25" customHeight="1">
      <c r="I237" s="978"/>
      <c r="J237" s="979"/>
    </row>
    <row r="238" spans="9:10" ht="14.25" customHeight="1">
      <c r="I238" s="978"/>
      <c r="J238" s="979"/>
    </row>
    <row r="239" spans="9:10" ht="14.25" customHeight="1">
      <c r="I239" s="978"/>
      <c r="J239" s="979"/>
    </row>
    <row r="240" spans="9:10" ht="14.25" customHeight="1">
      <c r="I240" s="978"/>
      <c r="J240" s="979"/>
    </row>
    <row r="241" spans="9:10" ht="14.25" customHeight="1">
      <c r="I241" s="978"/>
      <c r="J241" s="979"/>
    </row>
    <row r="242" spans="9:10" ht="14.25" customHeight="1">
      <c r="I242" s="978"/>
      <c r="J242" s="979"/>
    </row>
    <row r="243" spans="9:10" ht="14.25" customHeight="1">
      <c r="I243" s="978"/>
      <c r="J243" s="979"/>
    </row>
    <row r="244" spans="9:10" ht="14.25" customHeight="1">
      <c r="I244" s="978"/>
      <c r="J244" s="979"/>
    </row>
    <row r="245" spans="9:10" ht="14.25" customHeight="1">
      <c r="I245" s="978"/>
      <c r="J245" s="979"/>
    </row>
    <row r="246" spans="9:10" ht="14.25" customHeight="1">
      <c r="I246" s="978"/>
      <c r="J246" s="979"/>
    </row>
    <row r="247" spans="9:10" ht="14.25" customHeight="1">
      <c r="I247" s="978"/>
      <c r="J247" s="979"/>
    </row>
    <row r="248" spans="9:10" ht="14.25" customHeight="1">
      <c r="I248" s="978"/>
      <c r="J248" s="979"/>
    </row>
    <row r="249" spans="9:10" ht="14.25" customHeight="1">
      <c r="I249" s="978"/>
      <c r="J249" s="979"/>
    </row>
    <row r="250" spans="9:10" ht="14.25" customHeight="1">
      <c r="I250" s="978"/>
      <c r="J250" s="979"/>
    </row>
    <row r="251" spans="9:10" ht="14.25" customHeight="1">
      <c r="I251" s="978"/>
      <c r="J251" s="979"/>
    </row>
    <row r="252" spans="9:10" ht="14.25" customHeight="1">
      <c r="I252" s="978"/>
      <c r="J252" s="979"/>
    </row>
    <row r="253" spans="9:10" ht="14.25" customHeight="1">
      <c r="I253" s="978"/>
      <c r="J253" s="979"/>
    </row>
    <row r="254" spans="9:10" ht="14.25" customHeight="1">
      <c r="I254" s="978"/>
      <c r="J254" s="979"/>
    </row>
    <row r="255" spans="9:10" ht="14.25" customHeight="1">
      <c r="I255" s="978"/>
      <c r="J255" s="979"/>
    </row>
    <row r="256" spans="9:10" ht="14.25" customHeight="1">
      <c r="I256" s="978"/>
      <c r="J256" s="979"/>
    </row>
    <row r="257" spans="9:10" ht="14.25" customHeight="1">
      <c r="I257" s="978"/>
      <c r="J257" s="979"/>
    </row>
    <row r="258" spans="9:10" ht="14.25" customHeight="1">
      <c r="I258" s="978"/>
      <c r="J258" s="979"/>
    </row>
    <row r="259" spans="9:10" ht="14.25" customHeight="1">
      <c r="I259" s="978"/>
      <c r="J259" s="979"/>
    </row>
    <row r="260" spans="9:10" ht="14.25" customHeight="1">
      <c r="I260" s="978"/>
      <c r="J260" s="979"/>
    </row>
    <row r="261" spans="9:10" ht="14.25" customHeight="1">
      <c r="I261" s="978"/>
      <c r="J261" s="979"/>
    </row>
    <row r="262" spans="9:10" ht="14.25" customHeight="1">
      <c r="I262" s="978"/>
      <c r="J262" s="979"/>
    </row>
    <row r="263" spans="9:10" ht="14.25" customHeight="1">
      <c r="I263" s="978"/>
      <c r="J263" s="979"/>
    </row>
    <row r="264" spans="9:10" ht="14.25" customHeight="1">
      <c r="I264" s="978"/>
      <c r="J264" s="979"/>
    </row>
    <row r="265" spans="9:10" ht="14.25" customHeight="1">
      <c r="I265" s="978"/>
      <c r="J265" s="979"/>
    </row>
    <row r="266" spans="9:10" ht="14.25" customHeight="1">
      <c r="I266" s="978"/>
      <c r="J266" s="979"/>
    </row>
    <row r="267" spans="9:10" ht="14.25" customHeight="1">
      <c r="I267" s="978"/>
      <c r="J267" s="979"/>
    </row>
    <row r="268" spans="9:10" ht="14.25" customHeight="1">
      <c r="I268" s="978"/>
      <c r="J268" s="979"/>
    </row>
    <row r="269" spans="9:10" ht="14.25" customHeight="1">
      <c r="I269" s="978"/>
      <c r="J269" s="979"/>
    </row>
    <row r="270" spans="9:10" ht="14.25" customHeight="1">
      <c r="I270" s="978"/>
      <c r="J270" s="979"/>
    </row>
    <row r="271" spans="9:10" ht="14.25" customHeight="1">
      <c r="I271" s="978"/>
      <c r="J271" s="979"/>
    </row>
    <row r="272" spans="9:10" ht="14.25" customHeight="1">
      <c r="I272" s="978"/>
      <c r="J272" s="979"/>
    </row>
    <row r="273" spans="9:10" ht="14.25" customHeight="1">
      <c r="I273" s="978"/>
      <c r="J273" s="979"/>
    </row>
    <row r="274" spans="9:10" ht="14.25" customHeight="1">
      <c r="I274" s="978"/>
      <c r="J274" s="979"/>
    </row>
    <row r="275" spans="9:10" ht="14.25" customHeight="1">
      <c r="I275" s="978"/>
      <c r="J275" s="979"/>
    </row>
    <row r="276" spans="9:10" ht="14.25" customHeight="1">
      <c r="I276" s="978"/>
      <c r="J276" s="979"/>
    </row>
    <row r="277" spans="9:10" ht="14.25" customHeight="1">
      <c r="I277" s="978"/>
      <c r="J277" s="979"/>
    </row>
    <row r="278" spans="9:10" ht="14.25" customHeight="1">
      <c r="I278" s="978"/>
      <c r="J278" s="979"/>
    </row>
    <row r="279" spans="9:10" ht="14.25" customHeight="1">
      <c r="I279" s="978"/>
      <c r="J279" s="979"/>
    </row>
    <row r="280" spans="9:10" ht="14.25" customHeight="1">
      <c r="I280" s="978"/>
      <c r="J280" s="979"/>
    </row>
    <row r="281" spans="9:10" ht="14.25" customHeight="1">
      <c r="I281" s="978"/>
      <c r="J281" s="979"/>
    </row>
    <row r="282" spans="9:10" ht="14.25" customHeight="1">
      <c r="I282" s="978"/>
      <c r="J282" s="979"/>
    </row>
    <row r="283" spans="9:10" ht="14.25" customHeight="1">
      <c r="I283" s="978"/>
      <c r="J283" s="979"/>
    </row>
    <row r="284" spans="9:10" ht="14.25" customHeight="1">
      <c r="I284" s="978"/>
      <c r="J284" s="979"/>
    </row>
    <row r="285" spans="9:10" ht="14.25" customHeight="1">
      <c r="I285" s="978"/>
      <c r="J285" s="979"/>
    </row>
    <row r="286" spans="9:10" ht="14.25" customHeight="1">
      <c r="I286" s="978"/>
      <c r="J286" s="979"/>
    </row>
    <row r="287" spans="9:10" ht="14.25" customHeight="1">
      <c r="I287" s="978"/>
      <c r="J287" s="979"/>
    </row>
    <row r="288" spans="9:10" ht="14.25" customHeight="1">
      <c r="I288" s="978"/>
      <c r="J288" s="979"/>
    </row>
    <row r="289" spans="9:10" ht="14.25" customHeight="1">
      <c r="I289" s="978"/>
      <c r="J289" s="979"/>
    </row>
    <row r="290" spans="9:10" ht="14.25" customHeight="1">
      <c r="I290" s="978"/>
      <c r="J290" s="979"/>
    </row>
    <row r="291" spans="9:10" ht="14.25" customHeight="1">
      <c r="I291" s="978"/>
      <c r="J291" s="979"/>
    </row>
    <row r="292" spans="9:10" ht="14.25" customHeight="1">
      <c r="I292" s="978"/>
      <c r="J292" s="979"/>
    </row>
    <row r="293" spans="9:10" ht="14.25" customHeight="1">
      <c r="I293" s="978"/>
      <c r="J293" s="979"/>
    </row>
    <row r="294" spans="9:10" ht="14.25" customHeight="1">
      <c r="I294" s="978"/>
      <c r="J294" s="979"/>
    </row>
    <row r="295" spans="9:10" ht="14.25" customHeight="1">
      <c r="I295" s="978"/>
      <c r="J295" s="979"/>
    </row>
    <row r="296" spans="9:10" ht="14.25" customHeight="1">
      <c r="I296" s="978"/>
      <c r="J296" s="979"/>
    </row>
    <row r="297" spans="9:10" ht="14.25" customHeight="1">
      <c r="I297" s="978"/>
      <c r="J297" s="979"/>
    </row>
    <row r="298" spans="9:10" ht="14.25" customHeight="1">
      <c r="I298" s="978"/>
      <c r="J298" s="979"/>
    </row>
    <row r="299" spans="9:10" ht="14.25" customHeight="1">
      <c r="I299" s="978"/>
      <c r="J299" s="979"/>
    </row>
    <row r="300" spans="9:10" ht="14.25" customHeight="1">
      <c r="I300" s="978"/>
      <c r="J300" s="979"/>
    </row>
    <row r="301" spans="9:10" ht="14.25" customHeight="1">
      <c r="I301" s="978"/>
      <c r="J301" s="979"/>
    </row>
    <row r="302" spans="9:10" ht="14.25" customHeight="1">
      <c r="I302" s="978"/>
      <c r="J302" s="979"/>
    </row>
    <row r="303" spans="9:10" ht="14.25" customHeight="1">
      <c r="I303" s="978"/>
      <c r="J303" s="979"/>
    </row>
    <row r="304" spans="9:10" ht="14.25" customHeight="1">
      <c r="I304" s="978"/>
      <c r="J304" s="979"/>
    </row>
    <row r="305" spans="9:10" ht="14.25" customHeight="1">
      <c r="I305" s="978"/>
      <c r="J305" s="979"/>
    </row>
    <row r="306" spans="9:10" ht="14.25" customHeight="1">
      <c r="I306" s="978"/>
      <c r="J306" s="979"/>
    </row>
    <row r="307" spans="9:10" ht="14.25" customHeight="1">
      <c r="I307" s="978"/>
      <c r="J307" s="979"/>
    </row>
    <row r="308" spans="9:10" ht="14.25" customHeight="1">
      <c r="I308" s="978"/>
      <c r="J308" s="979"/>
    </row>
    <row r="309" spans="9:10" ht="14.25" customHeight="1">
      <c r="I309" s="978"/>
      <c r="J309" s="979"/>
    </row>
    <row r="310" spans="9:10" ht="14.25" customHeight="1">
      <c r="I310" s="978"/>
      <c r="J310" s="979"/>
    </row>
    <row r="311" spans="9:10" ht="14.25" customHeight="1">
      <c r="I311" s="978"/>
      <c r="J311" s="979"/>
    </row>
    <row r="312" spans="9:10" ht="14.25" customHeight="1">
      <c r="I312" s="978"/>
      <c r="J312" s="979"/>
    </row>
    <row r="313" spans="9:10" ht="14.25" customHeight="1">
      <c r="I313" s="978"/>
      <c r="J313" s="979"/>
    </row>
    <row r="314" spans="9:10" ht="14.25" customHeight="1">
      <c r="I314" s="978"/>
      <c r="J314" s="979"/>
    </row>
    <row r="315" spans="9:10" ht="14.25" customHeight="1">
      <c r="I315" s="978"/>
      <c r="J315" s="979"/>
    </row>
    <row r="316" spans="9:10" ht="14.25" customHeight="1">
      <c r="I316" s="978"/>
      <c r="J316" s="979"/>
    </row>
    <row r="317" spans="9:10" ht="14.25" customHeight="1">
      <c r="I317" s="978"/>
      <c r="J317" s="979"/>
    </row>
    <row r="318" spans="9:10" ht="14.25" customHeight="1">
      <c r="I318" s="978"/>
      <c r="J318" s="979"/>
    </row>
    <row r="319" spans="9:10" ht="14.25" customHeight="1">
      <c r="I319" s="978"/>
      <c r="J319" s="979"/>
    </row>
    <row r="320" spans="9:10" ht="14.25" customHeight="1">
      <c r="I320" s="978"/>
      <c r="J320" s="979"/>
    </row>
    <row r="321" spans="9:10" ht="14.25" customHeight="1">
      <c r="I321" s="978"/>
      <c r="J321" s="979"/>
    </row>
    <row r="322" spans="9:10" ht="14.25" customHeight="1">
      <c r="I322" s="978"/>
      <c r="J322" s="979"/>
    </row>
    <row r="323" spans="9:10" ht="14.25" customHeight="1">
      <c r="I323" s="978"/>
      <c r="J323" s="979"/>
    </row>
    <row r="324" spans="9:10" ht="14.25" customHeight="1">
      <c r="I324" s="978"/>
      <c r="J324" s="979"/>
    </row>
    <row r="325" spans="9:10" ht="14.25" customHeight="1">
      <c r="I325" s="978"/>
      <c r="J325" s="979"/>
    </row>
    <row r="326" spans="9:10" ht="14.25" customHeight="1">
      <c r="I326" s="978"/>
      <c r="J326" s="979"/>
    </row>
    <row r="327" spans="9:10" ht="14.25" customHeight="1">
      <c r="I327" s="978"/>
      <c r="J327" s="979"/>
    </row>
    <row r="328" spans="9:10" ht="14.25" customHeight="1">
      <c r="I328" s="978"/>
      <c r="J328" s="979"/>
    </row>
    <row r="329" spans="9:10" ht="14.25" customHeight="1">
      <c r="I329" s="978"/>
      <c r="J329" s="979"/>
    </row>
    <row r="330" spans="9:10" ht="14.25" customHeight="1">
      <c r="I330" s="978"/>
      <c r="J330" s="979"/>
    </row>
    <row r="331" spans="9:10" ht="14.25" customHeight="1">
      <c r="I331" s="978"/>
      <c r="J331" s="979"/>
    </row>
    <row r="332" spans="9:10" ht="14.25" customHeight="1">
      <c r="I332" s="978"/>
      <c r="J332" s="979"/>
    </row>
    <row r="333" spans="9:10" ht="14.25" customHeight="1">
      <c r="I333" s="978"/>
      <c r="J333" s="979"/>
    </row>
    <row r="334" spans="9:10" ht="14.25" customHeight="1">
      <c r="I334" s="978"/>
      <c r="J334" s="979"/>
    </row>
    <row r="335" spans="9:10" ht="14.25" customHeight="1">
      <c r="I335" s="978"/>
      <c r="J335" s="979"/>
    </row>
    <row r="336" spans="9:10" ht="14.25" customHeight="1">
      <c r="I336" s="978"/>
      <c r="J336" s="979"/>
    </row>
    <row r="337" spans="9:10" ht="14.25" customHeight="1">
      <c r="I337" s="978"/>
      <c r="J337" s="979"/>
    </row>
    <row r="338" spans="9:10" ht="14.25" customHeight="1">
      <c r="I338" s="978"/>
      <c r="J338" s="979"/>
    </row>
    <row r="339" spans="9:10" ht="14.25" customHeight="1">
      <c r="I339" s="978"/>
      <c r="J339" s="979"/>
    </row>
    <row r="340" spans="9:10" ht="14.25" customHeight="1">
      <c r="I340" s="978"/>
      <c r="J340" s="979"/>
    </row>
    <row r="341" spans="9:10" ht="14.25" customHeight="1">
      <c r="I341" s="978"/>
      <c r="J341" s="979"/>
    </row>
    <row r="342" spans="9:10" ht="14.25" customHeight="1">
      <c r="I342" s="978"/>
      <c r="J342" s="979"/>
    </row>
    <row r="343" spans="9:10" ht="14.25" customHeight="1">
      <c r="I343" s="978"/>
      <c r="J343" s="979"/>
    </row>
    <row r="344" spans="9:10" ht="14.25" customHeight="1">
      <c r="I344" s="978"/>
      <c r="J344" s="979"/>
    </row>
    <row r="345" spans="9:10" ht="14.25" customHeight="1">
      <c r="I345" s="978"/>
      <c r="J345" s="979"/>
    </row>
    <row r="346" spans="9:10" ht="14.25" customHeight="1">
      <c r="I346" s="978"/>
      <c r="J346" s="979"/>
    </row>
    <row r="347" spans="9:10" ht="14.25" customHeight="1">
      <c r="I347" s="978"/>
      <c r="J347" s="979"/>
    </row>
    <row r="348" spans="9:10" ht="14.25" customHeight="1">
      <c r="I348" s="978"/>
      <c r="J348" s="979"/>
    </row>
    <row r="349" spans="9:10" ht="14.25" customHeight="1">
      <c r="I349" s="978"/>
      <c r="J349" s="979"/>
    </row>
    <row r="350" spans="9:10" ht="14.25" customHeight="1">
      <c r="I350" s="978"/>
      <c r="J350" s="979"/>
    </row>
    <row r="351" spans="9:10" ht="14.25" customHeight="1">
      <c r="I351" s="978"/>
      <c r="J351" s="979"/>
    </row>
    <row r="352" spans="9:10" ht="14.25" customHeight="1">
      <c r="I352" s="978"/>
      <c r="J352" s="979"/>
    </row>
    <row r="353" spans="9:10" ht="14.25" customHeight="1">
      <c r="I353" s="978"/>
      <c r="J353" s="979"/>
    </row>
    <row r="354" spans="9:10" ht="14.25" customHeight="1">
      <c r="I354" s="978"/>
      <c r="J354" s="979"/>
    </row>
    <row r="355" spans="9:10" ht="14.25" customHeight="1">
      <c r="I355" s="978"/>
      <c r="J355" s="979"/>
    </row>
    <row r="356" spans="9:10" ht="14.25" customHeight="1">
      <c r="I356" s="978"/>
      <c r="J356" s="979"/>
    </row>
    <row r="357" spans="9:10" ht="14.25" customHeight="1">
      <c r="I357" s="978"/>
      <c r="J357" s="979"/>
    </row>
    <row r="358" spans="9:10" ht="14.25" customHeight="1">
      <c r="I358" s="978"/>
      <c r="J358" s="979"/>
    </row>
    <row r="359" spans="9:10" ht="14.25" customHeight="1">
      <c r="I359" s="978"/>
      <c r="J359" s="979"/>
    </row>
    <row r="360" spans="9:10" ht="14.25" customHeight="1">
      <c r="I360" s="978"/>
      <c r="J360" s="979"/>
    </row>
    <row r="361" spans="9:10" ht="14.25" customHeight="1">
      <c r="I361" s="978"/>
      <c r="J361" s="979"/>
    </row>
    <row r="362" spans="9:10" ht="14.25" customHeight="1">
      <c r="I362" s="978"/>
      <c r="J362" s="979"/>
    </row>
    <row r="363" spans="9:10" ht="14.25" customHeight="1">
      <c r="I363" s="978"/>
      <c r="J363" s="979"/>
    </row>
    <row r="364" spans="9:10" ht="14.25" customHeight="1">
      <c r="I364" s="978"/>
      <c r="J364" s="979"/>
    </row>
    <row r="365" spans="9:10" ht="14.25" customHeight="1">
      <c r="I365" s="978"/>
      <c r="J365" s="979"/>
    </row>
    <row r="366" spans="9:10" ht="14.25" customHeight="1">
      <c r="I366" s="978"/>
      <c r="J366" s="979"/>
    </row>
    <row r="367" spans="9:10" ht="14.25" customHeight="1">
      <c r="I367" s="978"/>
      <c r="J367" s="979"/>
    </row>
    <row r="368" spans="9:10" ht="14.25" customHeight="1">
      <c r="I368" s="978"/>
      <c r="J368" s="979"/>
    </row>
    <row r="369" spans="9:10" ht="14.25" customHeight="1">
      <c r="I369" s="978"/>
      <c r="J369" s="979"/>
    </row>
    <row r="370" spans="9:10" ht="14.25" customHeight="1">
      <c r="I370" s="978"/>
      <c r="J370" s="979"/>
    </row>
    <row r="371" spans="9:10" ht="14.25" customHeight="1">
      <c r="I371" s="978"/>
      <c r="J371" s="979"/>
    </row>
    <row r="372" spans="9:10" ht="14.25" customHeight="1">
      <c r="I372" s="978"/>
      <c r="J372" s="979"/>
    </row>
    <row r="373" spans="9:10" ht="14.25" customHeight="1">
      <c r="I373" s="978"/>
      <c r="J373" s="979"/>
    </row>
    <row r="374" spans="9:10" ht="14.25" customHeight="1">
      <c r="I374" s="978"/>
      <c r="J374" s="979"/>
    </row>
    <row r="375" spans="9:10" ht="14.25" customHeight="1">
      <c r="I375" s="978"/>
      <c r="J375" s="979"/>
    </row>
    <row r="376" spans="9:10" ht="14.25" customHeight="1">
      <c r="I376" s="978"/>
      <c r="J376" s="979"/>
    </row>
    <row r="377" spans="9:10" ht="14.25" customHeight="1">
      <c r="I377" s="978"/>
      <c r="J377" s="979"/>
    </row>
    <row r="378" spans="9:10" ht="14.25" customHeight="1">
      <c r="I378" s="978"/>
      <c r="J378" s="979"/>
    </row>
    <row r="379" spans="9:10" ht="14.25" customHeight="1">
      <c r="I379" s="978"/>
      <c r="J379" s="979"/>
    </row>
    <row r="380" spans="9:10" ht="14.25" customHeight="1">
      <c r="I380" s="978"/>
      <c r="J380" s="979"/>
    </row>
    <row r="381" spans="9:10" ht="14.25" customHeight="1">
      <c r="I381" s="978"/>
      <c r="J381" s="979"/>
    </row>
    <row r="382" spans="9:10" ht="14.25" customHeight="1">
      <c r="I382" s="978"/>
      <c r="J382" s="979"/>
    </row>
    <row r="383" spans="9:10" ht="14.25" customHeight="1">
      <c r="I383" s="978"/>
      <c r="J383" s="979"/>
    </row>
    <row r="384" spans="9:10" ht="14.25" customHeight="1">
      <c r="I384" s="978"/>
      <c r="J384" s="979"/>
    </row>
    <row r="385" spans="9:10" ht="14.25" customHeight="1">
      <c r="I385" s="978"/>
      <c r="J385" s="979"/>
    </row>
    <row r="386" spans="9:10" ht="14.25" customHeight="1">
      <c r="I386" s="978"/>
      <c r="J386" s="979"/>
    </row>
    <row r="387" spans="9:10" ht="14.25" customHeight="1">
      <c r="I387" s="978"/>
      <c r="J387" s="979"/>
    </row>
    <row r="388" spans="9:10" ht="14.25" customHeight="1">
      <c r="I388" s="978"/>
      <c r="J388" s="979"/>
    </row>
    <row r="389" spans="9:10" ht="14.25" customHeight="1">
      <c r="I389" s="978"/>
      <c r="J389" s="979"/>
    </row>
    <row r="390" spans="9:10" ht="14.25" customHeight="1">
      <c r="I390" s="978"/>
      <c r="J390" s="979"/>
    </row>
    <row r="391" spans="9:10" ht="14.25" customHeight="1">
      <c r="I391" s="978"/>
      <c r="J391" s="979"/>
    </row>
    <row r="392" spans="9:10" ht="14.25" customHeight="1">
      <c r="I392" s="978"/>
      <c r="J392" s="979"/>
    </row>
    <row r="393" spans="9:10" ht="14.25" customHeight="1">
      <c r="I393" s="978"/>
      <c r="J393" s="979"/>
    </row>
    <row r="394" spans="9:10" ht="14.25" customHeight="1">
      <c r="I394" s="978"/>
      <c r="J394" s="979"/>
    </row>
    <row r="395" spans="9:10" ht="14.25" customHeight="1">
      <c r="I395" s="978"/>
      <c r="J395" s="979"/>
    </row>
    <row r="396" spans="9:10" ht="14.25" customHeight="1">
      <c r="I396" s="978"/>
      <c r="J396" s="979"/>
    </row>
    <row r="397" spans="9:10" ht="14.25" customHeight="1">
      <c r="I397" s="978"/>
      <c r="J397" s="979"/>
    </row>
    <row r="398" spans="9:10" ht="14.25" customHeight="1">
      <c r="I398" s="978"/>
      <c r="J398" s="979"/>
    </row>
    <row r="399" spans="9:10" ht="14.25" customHeight="1">
      <c r="I399" s="978"/>
      <c r="J399" s="979"/>
    </row>
    <row r="400" spans="9:10" ht="14.25" customHeight="1">
      <c r="I400" s="978"/>
      <c r="J400" s="979"/>
    </row>
    <row r="401" spans="9:10" ht="14.25" customHeight="1">
      <c r="I401" s="978"/>
      <c r="J401" s="979"/>
    </row>
    <row r="402" spans="9:10" ht="14.25" customHeight="1">
      <c r="I402" s="978"/>
      <c r="J402" s="979"/>
    </row>
    <row r="403" spans="9:10" ht="14.25" customHeight="1">
      <c r="I403" s="978"/>
      <c r="J403" s="979"/>
    </row>
    <row r="404" spans="9:10" ht="14.25" customHeight="1">
      <c r="I404" s="978"/>
      <c r="J404" s="979"/>
    </row>
    <row r="405" spans="9:10" ht="14.25" customHeight="1">
      <c r="I405" s="978"/>
      <c r="J405" s="979"/>
    </row>
    <row r="406" spans="9:10" ht="14.25" customHeight="1">
      <c r="I406" s="978"/>
      <c r="J406" s="979"/>
    </row>
    <row r="407" spans="9:10" ht="14.25" customHeight="1">
      <c r="I407" s="978"/>
      <c r="J407" s="979"/>
    </row>
    <row r="408" spans="9:10" ht="14.25" customHeight="1">
      <c r="I408" s="978"/>
      <c r="J408" s="979"/>
    </row>
    <row r="409" spans="9:10" ht="14.25" customHeight="1">
      <c r="I409" s="978"/>
      <c r="J409" s="979"/>
    </row>
    <row r="410" spans="9:10" ht="14.25" customHeight="1">
      <c r="I410" s="978"/>
      <c r="J410" s="979"/>
    </row>
    <row r="411" spans="9:10" ht="14.25" customHeight="1">
      <c r="I411" s="978"/>
      <c r="J411" s="979"/>
    </row>
    <row r="412" spans="9:10" ht="14.25" customHeight="1">
      <c r="I412" s="978"/>
      <c r="J412" s="979"/>
    </row>
    <row r="413" spans="9:10" ht="14.25" customHeight="1">
      <c r="I413" s="978"/>
      <c r="J413" s="979"/>
    </row>
    <row r="414" spans="9:10" ht="14.25" customHeight="1">
      <c r="I414" s="978"/>
      <c r="J414" s="979"/>
    </row>
    <row r="415" spans="9:10" ht="14.25" customHeight="1">
      <c r="I415" s="978"/>
      <c r="J415" s="979"/>
    </row>
    <row r="416" spans="9:10" ht="14.25" customHeight="1">
      <c r="I416" s="978"/>
      <c r="J416" s="979"/>
    </row>
    <row r="417" spans="9:10" ht="14.25" customHeight="1">
      <c r="I417" s="978"/>
      <c r="J417" s="979"/>
    </row>
    <row r="418" spans="9:10" ht="14.25" customHeight="1">
      <c r="I418" s="978"/>
      <c r="J418" s="979"/>
    </row>
    <row r="419" spans="9:10" ht="14.25" customHeight="1">
      <c r="I419" s="978"/>
      <c r="J419" s="979"/>
    </row>
    <row r="420" spans="9:10" ht="14.25" customHeight="1">
      <c r="I420" s="978"/>
      <c r="J420" s="979"/>
    </row>
    <row r="421" spans="9:10" ht="14.25" customHeight="1">
      <c r="I421" s="978"/>
      <c r="J421" s="979"/>
    </row>
    <row r="422" spans="9:10" ht="14.25" customHeight="1">
      <c r="I422" s="978"/>
      <c r="J422" s="979"/>
    </row>
    <row r="423" spans="9:10" ht="14.25" customHeight="1">
      <c r="I423" s="978"/>
      <c r="J423" s="979"/>
    </row>
    <row r="424" spans="9:10" ht="14.25" customHeight="1">
      <c r="I424" s="978"/>
      <c r="J424" s="979"/>
    </row>
    <row r="425" spans="9:10" ht="14.25" customHeight="1">
      <c r="I425" s="978"/>
      <c r="J425" s="979"/>
    </row>
    <row r="426" spans="9:10" ht="14.25" customHeight="1">
      <c r="I426" s="978"/>
      <c r="J426" s="979"/>
    </row>
    <row r="427" spans="9:10" ht="14.25" customHeight="1">
      <c r="I427" s="978"/>
      <c r="J427" s="979"/>
    </row>
    <row r="428" spans="9:10" ht="14.25" customHeight="1">
      <c r="I428" s="978"/>
      <c r="J428" s="979"/>
    </row>
    <row r="429" spans="9:10" ht="14.25" customHeight="1">
      <c r="I429" s="978"/>
      <c r="J429" s="979"/>
    </row>
    <row r="430" spans="9:10" ht="14.25" customHeight="1">
      <c r="I430" s="978"/>
      <c r="J430" s="979"/>
    </row>
    <row r="431" spans="9:10" ht="14.25" customHeight="1">
      <c r="I431" s="978"/>
      <c r="J431" s="979"/>
    </row>
    <row r="432" spans="9:10" ht="14.25" customHeight="1">
      <c r="I432" s="978"/>
      <c r="J432" s="979"/>
    </row>
    <row r="433" spans="9:10" ht="14.25" customHeight="1">
      <c r="I433" s="978"/>
      <c r="J433" s="979"/>
    </row>
    <row r="434" spans="9:10" ht="14.25" customHeight="1">
      <c r="I434" s="978"/>
      <c r="J434" s="979"/>
    </row>
    <row r="435" spans="9:10" ht="14.25" customHeight="1">
      <c r="I435" s="978"/>
      <c r="J435" s="979"/>
    </row>
    <row r="436" spans="9:10" ht="14.25" customHeight="1">
      <c r="I436" s="978"/>
      <c r="J436" s="979"/>
    </row>
    <row r="437" spans="9:10" ht="14.25" customHeight="1">
      <c r="I437" s="978"/>
      <c r="J437" s="979"/>
    </row>
    <row r="438" spans="9:10" ht="14.25" customHeight="1">
      <c r="I438" s="978"/>
      <c r="J438" s="979"/>
    </row>
    <row r="439" spans="9:10" ht="14.25" customHeight="1">
      <c r="I439" s="978"/>
      <c r="J439" s="979"/>
    </row>
    <row r="440" spans="9:10" ht="14.25" customHeight="1">
      <c r="I440" s="978"/>
      <c r="J440" s="979"/>
    </row>
    <row r="441" spans="9:10" ht="14.25" customHeight="1">
      <c r="I441" s="978"/>
      <c r="J441" s="979"/>
    </row>
    <row r="442" spans="9:10" ht="14.25" customHeight="1">
      <c r="I442" s="978"/>
      <c r="J442" s="979"/>
    </row>
    <row r="443" spans="9:10" ht="14.25" customHeight="1">
      <c r="I443" s="978"/>
      <c r="J443" s="979"/>
    </row>
    <row r="444" spans="9:10" ht="14.25" customHeight="1">
      <c r="I444" s="978"/>
      <c r="J444" s="979"/>
    </row>
    <row r="445" spans="9:10" ht="14.25" customHeight="1">
      <c r="I445" s="978"/>
      <c r="J445" s="979"/>
    </row>
    <row r="446" spans="9:10" ht="14.25" customHeight="1">
      <c r="I446" s="978"/>
      <c r="J446" s="979"/>
    </row>
    <row r="447" spans="9:10" ht="14.25" customHeight="1">
      <c r="I447" s="978"/>
      <c r="J447" s="979"/>
    </row>
    <row r="448" spans="9:10" ht="14.25" customHeight="1">
      <c r="I448" s="978"/>
      <c r="J448" s="979"/>
    </row>
    <row r="449" spans="9:10" ht="14.25" customHeight="1">
      <c r="I449" s="978"/>
      <c r="J449" s="979"/>
    </row>
    <row r="450" spans="9:10" ht="14.25" customHeight="1">
      <c r="I450" s="978"/>
      <c r="J450" s="979"/>
    </row>
    <row r="451" spans="9:10" ht="14.25" customHeight="1">
      <c r="I451" s="978"/>
      <c r="J451" s="979"/>
    </row>
    <row r="452" spans="9:10" ht="14.25" customHeight="1">
      <c r="I452" s="978"/>
      <c r="J452" s="979"/>
    </row>
    <row r="453" spans="9:10" ht="14.25" customHeight="1">
      <c r="I453" s="978"/>
      <c r="J453" s="979"/>
    </row>
    <row r="454" spans="9:10" ht="14.25" customHeight="1">
      <c r="I454" s="978"/>
      <c r="J454" s="979"/>
    </row>
    <row r="455" spans="9:10" ht="14.25" customHeight="1">
      <c r="I455" s="978"/>
      <c r="J455" s="979"/>
    </row>
    <row r="456" spans="9:10" ht="14.25" customHeight="1">
      <c r="I456" s="978"/>
      <c r="J456" s="979"/>
    </row>
    <row r="457" spans="9:10" ht="14.25" customHeight="1">
      <c r="I457" s="978"/>
      <c r="J457" s="979"/>
    </row>
    <row r="458" spans="9:10" ht="14.25" customHeight="1">
      <c r="I458" s="978"/>
      <c r="J458" s="979"/>
    </row>
    <row r="459" spans="9:10" ht="14.25" customHeight="1">
      <c r="I459" s="978"/>
      <c r="J459" s="979"/>
    </row>
    <row r="460" spans="9:10" ht="14.25" customHeight="1">
      <c r="I460" s="978"/>
      <c r="J460" s="979"/>
    </row>
    <row r="461" spans="9:10" ht="14.25" customHeight="1">
      <c r="I461" s="978"/>
      <c r="J461" s="979"/>
    </row>
    <row r="462" spans="9:10" ht="14.25" customHeight="1">
      <c r="I462" s="978"/>
      <c r="J462" s="979"/>
    </row>
    <row r="463" spans="9:10" ht="14.25" customHeight="1">
      <c r="I463" s="978"/>
      <c r="J463" s="979"/>
    </row>
    <row r="464" spans="9:10" ht="14.25" customHeight="1">
      <c r="I464" s="978"/>
      <c r="J464" s="979"/>
    </row>
    <row r="465" spans="9:10" ht="14.25" customHeight="1">
      <c r="I465" s="978"/>
      <c r="J465" s="979"/>
    </row>
    <row r="466" spans="9:10" ht="14.25" customHeight="1">
      <c r="I466" s="978"/>
      <c r="J466" s="979"/>
    </row>
    <row r="467" spans="9:10" ht="14.25" customHeight="1">
      <c r="I467" s="978"/>
      <c r="J467" s="979"/>
    </row>
    <row r="468" spans="9:10" ht="14.25" customHeight="1">
      <c r="I468" s="978"/>
      <c r="J468" s="979"/>
    </row>
    <row r="469" spans="9:10" ht="14.25" customHeight="1">
      <c r="I469" s="978"/>
      <c r="J469" s="979"/>
    </row>
    <row r="470" spans="9:10" ht="14.25" customHeight="1">
      <c r="I470" s="978"/>
      <c r="J470" s="979"/>
    </row>
    <row r="471" spans="9:10" ht="14.25" customHeight="1">
      <c r="I471" s="978"/>
      <c r="J471" s="979"/>
    </row>
    <row r="472" spans="9:10" ht="14.25" customHeight="1">
      <c r="I472" s="978"/>
      <c r="J472" s="979"/>
    </row>
    <row r="473" spans="9:10" ht="14.25" customHeight="1">
      <c r="I473" s="978"/>
      <c r="J473" s="979"/>
    </row>
    <row r="474" spans="9:10" ht="14.25" customHeight="1">
      <c r="I474" s="978"/>
      <c r="J474" s="979"/>
    </row>
    <row r="475" spans="9:10" ht="14.25" customHeight="1">
      <c r="I475" s="978"/>
      <c r="J475" s="979"/>
    </row>
    <row r="476" spans="9:10" ht="14.25" customHeight="1">
      <c r="I476" s="978"/>
      <c r="J476" s="979"/>
    </row>
    <row r="477" spans="9:10" ht="14.25" customHeight="1">
      <c r="I477" s="978"/>
      <c r="J477" s="979"/>
    </row>
    <row r="478" spans="9:10" ht="14.25" customHeight="1">
      <c r="I478" s="978"/>
      <c r="J478" s="979"/>
    </row>
    <row r="479" spans="9:10" ht="14.25" customHeight="1">
      <c r="I479" s="978"/>
      <c r="J479" s="979"/>
    </row>
    <row r="480" spans="9:10" ht="14.25" customHeight="1">
      <c r="I480" s="978"/>
      <c r="J480" s="979"/>
    </row>
    <row r="481" spans="9:10" ht="14.25" customHeight="1">
      <c r="I481" s="978"/>
      <c r="J481" s="979"/>
    </row>
    <row r="482" spans="9:10" ht="14.25" customHeight="1">
      <c r="I482" s="978"/>
      <c r="J482" s="979"/>
    </row>
    <row r="483" spans="9:10" ht="14.25" customHeight="1">
      <c r="I483" s="978"/>
      <c r="J483" s="979"/>
    </row>
    <row r="484" spans="9:10" ht="14.25" customHeight="1">
      <c r="I484" s="978"/>
      <c r="J484" s="979"/>
    </row>
    <row r="485" spans="9:10" ht="14.25" customHeight="1">
      <c r="I485" s="978"/>
      <c r="J485" s="979"/>
    </row>
    <row r="486" spans="9:10" ht="14.25" customHeight="1">
      <c r="I486" s="978"/>
      <c r="J486" s="979"/>
    </row>
    <row r="487" spans="9:10" ht="14.25" customHeight="1">
      <c r="I487" s="978"/>
      <c r="J487" s="979"/>
    </row>
    <row r="488" spans="9:10" ht="14.25" customHeight="1">
      <c r="I488" s="978"/>
      <c r="J488" s="979"/>
    </row>
    <row r="489" spans="9:10" ht="14.25" customHeight="1">
      <c r="I489" s="978"/>
      <c r="J489" s="979"/>
    </row>
    <row r="490" spans="9:10" ht="14.25" customHeight="1">
      <c r="I490" s="978"/>
      <c r="J490" s="979"/>
    </row>
    <row r="491" spans="9:10" ht="14.25" customHeight="1">
      <c r="I491" s="978"/>
      <c r="J491" s="979"/>
    </row>
    <row r="492" spans="9:10" ht="14.25" customHeight="1">
      <c r="I492" s="978"/>
      <c r="J492" s="979"/>
    </row>
    <row r="493" spans="9:10" ht="14.25" customHeight="1">
      <c r="I493" s="978"/>
      <c r="J493" s="979"/>
    </row>
    <row r="494" spans="9:10" ht="14.25" customHeight="1">
      <c r="I494" s="978"/>
      <c r="J494" s="979"/>
    </row>
    <row r="495" spans="9:10" ht="14.25" customHeight="1">
      <c r="I495" s="978"/>
      <c r="J495" s="979"/>
    </row>
    <row r="496" spans="9:10" ht="14.25" customHeight="1">
      <c r="I496" s="978"/>
      <c r="J496" s="979"/>
    </row>
    <row r="497" spans="9:10" ht="14.25" customHeight="1">
      <c r="I497" s="978"/>
      <c r="J497" s="979"/>
    </row>
    <row r="498" spans="9:10" ht="14.25" customHeight="1">
      <c r="I498" s="978"/>
      <c r="J498" s="979"/>
    </row>
    <row r="499" spans="9:10" ht="14.25" customHeight="1">
      <c r="I499" s="978"/>
      <c r="J499" s="979"/>
    </row>
    <row r="500" spans="9:10" ht="14.25" customHeight="1">
      <c r="I500" s="978"/>
      <c r="J500" s="979"/>
    </row>
    <row r="501" spans="9:10" ht="14.25" customHeight="1">
      <c r="I501" s="978"/>
      <c r="J501" s="979"/>
    </row>
    <row r="502" spans="9:10" ht="14.25" customHeight="1">
      <c r="I502" s="978"/>
      <c r="J502" s="979"/>
    </row>
    <row r="503" spans="9:10" ht="14.25" customHeight="1">
      <c r="I503" s="978"/>
      <c r="J503" s="979"/>
    </row>
    <row r="504" spans="9:10" ht="14.25" customHeight="1">
      <c r="I504" s="978"/>
      <c r="J504" s="979"/>
    </row>
    <row r="505" spans="9:10" ht="14.25" customHeight="1">
      <c r="I505" s="978"/>
      <c r="J505" s="979"/>
    </row>
    <row r="506" spans="9:10" ht="14.25" customHeight="1">
      <c r="I506" s="978"/>
      <c r="J506" s="979"/>
    </row>
    <row r="507" spans="9:10" ht="14.25" customHeight="1">
      <c r="I507" s="978"/>
      <c r="J507" s="979"/>
    </row>
    <row r="508" spans="9:10" ht="14.25" customHeight="1">
      <c r="I508" s="978"/>
      <c r="J508" s="979"/>
    </row>
    <row r="509" spans="9:10" ht="14.25" customHeight="1">
      <c r="I509" s="978"/>
      <c r="J509" s="979"/>
    </row>
    <row r="510" spans="9:10" ht="14.25" customHeight="1">
      <c r="I510" s="978"/>
      <c r="J510" s="979"/>
    </row>
    <row r="511" spans="9:10" ht="14.25" customHeight="1">
      <c r="I511" s="978"/>
      <c r="J511" s="979"/>
    </row>
    <row r="512" spans="9:10" ht="14.25" customHeight="1">
      <c r="I512" s="978"/>
      <c r="J512" s="979"/>
    </row>
    <row r="513" spans="9:10" ht="14.25" customHeight="1">
      <c r="I513" s="978"/>
      <c r="J513" s="979"/>
    </row>
    <row r="514" spans="9:10" ht="14.25" customHeight="1">
      <c r="I514" s="978"/>
      <c r="J514" s="979"/>
    </row>
    <row r="515" spans="9:10" ht="14.25" customHeight="1">
      <c r="I515" s="978"/>
      <c r="J515" s="979"/>
    </row>
    <row r="516" spans="9:10" ht="14.25" customHeight="1">
      <c r="I516" s="978"/>
      <c r="J516" s="979"/>
    </row>
    <row r="517" spans="9:10" ht="14.25" customHeight="1">
      <c r="I517" s="978"/>
      <c r="J517" s="979"/>
    </row>
    <row r="518" spans="9:10" ht="14.25" customHeight="1">
      <c r="I518" s="978"/>
      <c r="J518" s="979"/>
    </row>
    <row r="519" spans="9:10" ht="14.25" customHeight="1">
      <c r="I519" s="978"/>
      <c r="J519" s="979"/>
    </row>
    <row r="520" spans="9:10" ht="14.25" customHeight="1">
      <c r="I520" s="978"/>
      <c r="J520" s="979"/>
    </row>
    <row r="521" spans="9:10" ht="14.25" customHeight="1">
      <c r="I521" s="978"/>
      <c r="J521" s="979"/>
    </row>
    <row r="522" spans="9:10" ht="14.25" customHeight="1">
      <c r="I522" s="978"/>
      <c r="J522" s="979"/>
    </row>
    <row r="523" spans="9:10" ht="14.25" customHeight="1">
      <c r="I523" s="978"/>
      <c r="J523" s="979"/>
    </row>
    <row r="524" spans="9:10" ht="14.25" customHeight="1">
      <c r="I524" s="978"/>
      <c r="J524" s="979"/>
    </row>
    <row r="525" spans="9:10" ht="14.25" customHeight="1">
      <c r="I525" s="978"/>
      <c r="J525" s="979"/>
    </row>
    <row r="526" spans="9:10" ht="14.25" customHeight="1">
      <c r="I526" s="978"/>
      <c r="J526" s="979"/>
    </row>
    <row r="527" spans="9:10" ht="14.25" customHeight="1">
      <c r="I527" s="978"/>
      <c r="J527" s="979"/>
    </row>
    <row r="528" spans="9:10" ht="14.25" customHeight="1">
      <c r="I528" s="978"/>
      <c r="J528" s="979"/>
    </row>
    <row r="529" spans="9:10" ht="14.25" customHeight="1">
      <c r="I529" s="978"/>
      <c r="J529" s="979"/>
    </row>
    <row r="530" spans="9:10" ht="14.25" customHeight="1">
      <c r="I530" s="978"/>
      <c r="J530" s="979"/>
    </row>
    <row r="531" spans="9:10" ht="14.25" customHeight="1">
      <c r="I531" s="978"/>
      <c r="J531" s="979"/>
    </row>
    <row r="532" spans="9:10" ht="14.25" customHeight="1">
      <c r="I532" s="978"/>
      <c r="J532" s="979"/>
    </row>
    <row r="533" spans="9:10" ht="14.25" customHeight="1">
      <c r="I533" s="978"/>
      <c r="J533" s="979"/>
    </row>
    <row r="534" spans="9:10" ht="14.25" customHeight="1">
      <c r="I534" s="978"/>
      <c r="J534" s="979"/>
    </row>
    <row r="535" spans="9:10" ht="14.25" customHeight="1">
      <c r="I535" s="978"/>
      <c r="J535" s="979"/>
    </row>
    <row r="536" spans="9:10" ht="14.25" customHeight="1">
      <c r="I536" s="978"/>
      <c r="J536" s="979"/>
    </row>
    <row r="537" spans="9:10" ht="14.25" customHeight="1">
      <c r="I537" s="978"/>
      <c r="J537" s="979"/>
    </row>
    <row r="538" spans="9:10" ht="14.25" customHeight="1">
      <c r="I538" s="978"/>
      <c r="J538" s="979"/>
    </row>
    <row r="539" spans="9:10" ht="14.25" customHeight="1">
      <c r="I539" s="978"/>
      <c r="J539" s="979"/>
    </row>
    <row r="540" spans="9:10" ht="14.25" customHeight="1">
      <c r="I540" s="978"/>
      <c r="J540" s="979"/>
    </row>
    <row r="541" spans="9:10" ht="14.25" customHeight="1">
      <c r="I541" s="978"/>
      <c r="J541" s="979"/>
    </row>
    <row r="542" spans="9:10" ht="14.25" customHeight="1">
      <c r="I542" s="978"/>
      <c r="J542" s="979"/>
    </row>
    <row r="543" spans="9:10" ht="14.25" customHeight="1">
      <c r="I543" s="978"/>
      <c r="J543" s="979"/>
    </row>
    <row r="544" spans="9:10" ht="14.25" customHeight="1">
      <c r="I544" s="978"/>
      <c r="J544" s="979"/>
    </row>
    <row r="545" spans="9:10" ht="14.25" customHeight="1">
      <c r="I545" s="978"/>
      <c r="J545" s="979"/>
    </row>
    <row r="546" spans="9:10" ht="14.25" customHeight="1">
      <c r="I546" s="978"/>
      <c r="J546" s="979"/>
    </row>
    <row r="547" spans="9:10" ht="14.25" customHeight="1">
      <c r="I547" s="978"/>
      <c r="J547" s="979"/>
    </row>
    <row r="548" spans="9:10" ht="14.25" customHeight="1">
      <c r="I548" s="978"/>
      <c r="J548" s="979"/>
    </row>
    <row r="549" spans="9:10" ht="14.25" customHeight="1">
      <c r="I549" s="978"/>
      <c r="J549" s="979"/>
    </row>
    <row r="550" spans="9:10" ht="14.25" customHeight="1">
      <c r="I550" s="978"/>
      <c r="J550" s="979"/>
    </row>
    <row r="551" spans="9:10" ht="14.25" customHeight="1">
      <c r="I551" s="978"/>
      <c r="J551" s="979"/>
    </row>
    <row r="552" spans="9:10" ht="14.25" customHeight="1">
      <c r="I552" s="978"/>
      <c r="J552" s="979"/>
    </row>
    <row r="553" spans="9:10" ht="14.25" customHeight="1">
      <c r="I553" s="978"/>
      <c r="J553" s="979"/>
    </row>
    <row r="554" spans="9:10" ht="14.25" customHeight="1">
      <c r="I554" s="978"/>
      <c r="J554" s="979"/>
    </row>
    <row r="555" spans="9:10" ht="14.25" customHeight="1">
      <c r="I555" s="978"/>
      <c r="J555" s="979"/>
    </row>
    <row r="556" spans="9:10" ht="14.25" customHeight="1">
      <c r="I556" s="978"/>
      <c r="J556" s="979"/>
    </row>
    <row r="557" spans="9:10" ht="14.25" customHeight="1">
      <c r="I557" s="978"/>
      <c r="J557" s="979"/>
    </row>
    <row r="558" spans="9:10" ht="14.25" customHeight="1">
      <c r="I558" s="978"/>
      <c r="J558" s="979"/>
    </row>
    <row r="559" spans="9:10" ht="14.25" customHeight="1">
      <c r="I559" s="978"/>
      <c r="J559" s="979"/>
    </row>
    <row r="560" spans="9:10" ht="14.25" customHeight="1">
      <c r="I560" s="978"/>
      <c r="J560" s="979"/>
    </row>
    <row r="561" spans="9:10" ht="14.25" customHeight="1">
      <c r="I561" s="978"/>
      <c r="J561" s="979"/>
    </row>
    <row r="562" spans="9:10" ht="14.25" customHeight="1">
      <c r="I562" s="978"/>
      <c r="J562" s="979"/>
    </row>
    <row r="563" spans="9:10" ht="14.25" customHeight="1">
      <c r="I563" s="978"/>
      <c r="J563" s="979"/>
    </row>
    <row r="564" spans="9:10" ht="14.25" customHeight="1">
      <c r="I564" s="978"/>
      <c r="J564" s="979"/>
    </row>
    <row r="565" spans="9:10" ht="14.25" customHeight="1">
      <c r="I565" s="978"/>
      <c r="J565" s="979"/>
    </row>
    <row r="566" spans="9:10" ht="14.25" customHeight="1">
      <c r="I566" s="978"/>
      <c r="J566" s="979"/>
    </row>
    <row r="567" spans="9:10" ht="14.25" customHeight="1">
      <c r="I567" s="978"/>
      <c r="J567" s="979"/>
    </row>
    <row r="568" spans="9:10" ht="14.25" customHeight="1">
      <c r="I568" s="978"/>
      <c r="J568" s="979"/>
    </row>
    <row r="569" spans="9:10" ht="14.25" customHeight="1">
      <c r="I569" s="978"/>
      <c r="J569" s="979"/>
    </row>
    <row r="570" spans="9:10" ht="14.25" customHeight="1">
      <c r="I570" s="978"/>
      <c r="J570" s="979"/>
    </row>
    <row r="571" spans="9:10" ht="14.25" customHeight="1">
      <c r="I571" s="978"/>
      <c r="J571" s="979"/>
    </row>
    <row r="572" spans="9:10" ht="14.25" customHeight="1">
      <c r="I572" s="978"/>
      <c r="J572" s="979"/>
    </row>
    <row r="573" spans="9:10" ht="14.25" customHeight="1">
      <c r="I573" s="978"/>
      <c r="J573" s="979"/>
    </row>
    <row r="574" spans="9:10" ht="14.25" customHeight="1">
      <c r="I574" s="978"/>
      <c r="J574" s="979"/>
    </row>
    <row r="575" spans="9:10" ht="14.25" customHeight="1">
      <c r="I575" s="978"/>
      <c r="J575" s="979"/>
    </row>
    <row r="576" spans="9:10" ht="14.25" customHeight="1">
      <c r="I576" s="978"/>
      <c r="J576" s="979"/>
    </row>
    <row r="577" spans="9:10" ht="14.25" customHeight="1">
      <c r="I577" s="978"/>
      <c r="J577" s="979"/>
    </row>
    <row r="578" spans="9:10" ht="14.25" customHeight="1">
      <c r="I578" s="978"/>
      <c r="J578" s="979"/>
    </row>
    <row r="579" spans="9:10" ht="14.25" customHeight="1">
      <c r="I579" s="978"/>
      <c r="J579" s="979"/>
    </row>
    <row r="580" spans="9:10" ht="14.25" customHeight="1">
      <c r="I580" s="978"/>
      <c r="J580" s="979"/>
    </row>
    <row r="581" spans="9:10" ht="14.25" customHeight="1">
      <c r="I581" s="978"/>
      <c r="J581" s="979"/>
    </row>
    <row r="582" spans="9:10" ht="14.25" customHeight="1">
      <c r="I582" s="978"/>
      <c r="J582" s="979"/>
    </row>
    <row r="583" spans="9:10" ht="14.25" customHeight="1">
      <c r="I583" s="978"/>
      <c r="J583" s="979"/>
    </row>
    <row r="584" spans="9:10" ht="14.25" customHeight="1">
      <c r="I584" s="978"/>
      <c r="J584" s="979"/>
    </row>
    <row r="585" spans="9:10" ht="14.25" customHeight="1">
      <c r="I585" s="978"/>
      <c r="J585" s="979"/>
    </row>
    <row r="586" spans="9:10" ht="14.25" customHeight="1">
      <c r="I586" s="978"/>
      <c r="J586" s="979"/>
    </row>
    <row r="587" spans="9:10" ht="14.25" customHeight="1">
      <c r="I587" s="978"/>
      <c r="J587" s="979"/>
    </row>
    <row r="588" spans="9:10" ht="14.25" customHeight="1">
      <c r="I588" s="978"/>
      <c r="J588" s="979"/>
    </row>
    <row r="589" spans="9:10" ht="14.25" customHeight="1">
      <c r="I589" s="978"/>
      <c r="J589" s="979"/>
    </row>
    <row r="590" spans="9:10" ht="14.25" customHeight="1">
      <c r="I590" s="978"/>
      <c r="J590" s="979"/>
    </row>
    <row r="591" spans="9:10" ht="14.25" customHeight="1">
      <c r="I591" s="978"/>
      <c r="J591" s="979"/>
    </row>
    <row r="592" spans="9:10" ht="14.25" customHeight="1">
      <c r="I592" s="978"/>
      <c r="J592" s="979"/>
    </row>
    <row r="593" spans="9:10" ht="14.25" customHeight="1">
      <c r="I593" s="978"/>
      <c r="J593" s="979"/>
    </row>
    <row r="594" spans="9:10" ht="14.25" customHeight="1">
      <c r="I594" s="978"/>
      <c r="J594" s="979"/>
    </row>
    <row r="595" spans="9:10" ht="14.25" customHeight="1">
      <c r="I595" s="978"/>
      <c r="J595" s="979"/>
    </row>
    <row r="596" spans="9:10" ht="14.25" customHeight="1">
      <c r="I596" s="978"/>
      <c r="J596" s="979"/>
    </row>
    <row r="597" spans="9:10" ht="14.25" customHeight="1">
      <c r="I597" s="978"/>
      <c r="J597" s="979"/>
    </row>
    <row r="598" spans="9:10" ht="14.25" customHeight="1">
      <c r="I598" s="978"/>
      <c r="J598" s="979"/>
    </row>
    <row r="599" spans="9:10" ht="14.25" customHeight="1">
      <c r="I599" s="978"/>
      <c r="J599" s="979"/>
    </row>
    <row r="600" spans="9:10" ht="14.25" customHeight="1">
      <c r="I600" s="978"/>
      <c r="J600" s="979"/>
    </row>
    <row r="601" spans="9:10" ht="14.25" customHeight="1">
      <c r="I601" s="978"/>
      <c r="J601" s="979"/>
    </row>
    <row r="602" spans="9:10" ht="14.25" customHeight="1">
      <c r="I602" s="978"/>
      <c r="J602" s="979"/>
    </row>
    <row r="603" spans="9:10" ht="14.25" customHeight="1">
      <c r="I603" s="978"/>
      <c r="J603" s="979"/>
    </row>
    <row r="604" spans="9:10" ht="14.25" customHeight="1">
      <c r="I604" s="978"/>
      <c r="J604" s="979"/>
    </row>
    <row r="605" spans="9:10" ht="14.25" customHeight="1">
      <c r="I605" s="978"/>
      <c r="J605" s="979"/>
    </row>
    <row r="606" spans="9:10" ht="14.25" customHeight="1">
      <c r="I606" s="978"/>
      <c r="J606" s="979"/>
    </row>
    <row r="607" spans="9:10" ht="14.25" customHeight="1">
      <c r="I607" s="978"/>
      <c r="J607" s="979"/>
    </row>
    <row r="608" spans="9:10" ht="14.25" customHeight="1">
      <c r="I608" s="978"/>
      <c r="J608" s="979"/>
    </row>
    <row r="609" spans="9:10" ht="14.25" customHeight="1">
      <c r="I609" s="978"/>
      <c r="J609" s="979"/>
    </row>
    <row r="610" spans="9:10" ht="14.25" customHeight="1">
      <c r="I610" s="978"/>
      <c r="J610" s="979"/>
    </row>
    <row r="611" spans="9:10" ht="14.25" customHeight="1">
      <c r="I611" s="978"/>
      <c r="J611" s="979"/>
    </row>
    <row r="612" spans="9:10" ht="14.25" customHeight="1">
      <c r="I612" s="978"/>
      <c r="J612" s="979"/>
    </row>
    <row r="613" spans="9:10" ht="14.25" customHeight="1">
      <c r="I613" s="978"/>
      <c r="J613" s="979"/>
    </row>
    <row r="614" spans="9:10" ht="14.25" customHeight="1">
      <c r="I614" s="978"/>
      <c r="J614" s="979"/>
    </row>
    <row r="615" spans="9:10" ht="14.25" customHeight="1">
      <c r="I615" s="978"/>
      <c r="J615" s="979"/>
    </row>
    <row r="616" spans="9:10" ht="14.25" customHeight="1">
      <c r="I616" s="978"/>
      <c r="J616" s="979"/>
    </row>
    <row r="617" spans="9:10" ht="14.25" customHeight="1">
      <c r="I617" s="978"/>
      <c r="J617" s="979"/>
    </row>
    <row r="618" spans="9:10" ht="14.25" customHeight="1">
      <c r="I618" s="978"/>
      <c r="J618" s="979"/>
    </row>
    <row r="619" spans="9:10" ht="14.25" customHeight="1">
      <c r="I619" s="978"/>
      <c r="J619" s="979"/>
    </row>
    <row r="620" spans="9:10" ht="14.25" customHeight="1">
      <c r="I620" s="978"/>
      <c r="J620" s="979"/>
    </row>
    <row r="621" spans="9:10" ht="14.25" customHeight="1">
      <c r="I621" s="978"/>
      <c r="J621" s="979"/>
    </row>
    <row r="622" spans="9:10" ht="14.25" customHeight="1">
      <c r="I622" s="978"/>
      <c r="J622" s="979"/>
    </row>
    <row r="623" spans="9:10" ht="14.25" customHeight="1">
      <c r="I623" s="978"/>
      <c r="J623" s="979"/>
    </row>
    <row r="624" spans="9:10" ht="14.25" customHeight="1">
      <c r="I624" s="978"/>
      <c r="J624" s="979"/>
    </row>
    <row r="625" spans="9:10" ht="14.25" customHeight="1">
      <c r="I625" s="978"/>
      <c r="J625" s="979"/>
    </row>
    <row r="626" spans="9:10" ht="14.25" customHeight="1">
      <c r="I626" s="978"/>
      <c r="J626" s="979"/>
    </row>
    <row r="627" spans="9:10" ht="14.25" customHeight="1">
      <c r="I627" s="978"/>
      <c r="J627" s="979"/>
    </row>
    <row r="628" spans="9:10" ht="14.25" customHeight="1">
      <c r="I628" s="978"/>
      <c r="J628" s="979"/>
    </row>
    <row r="629" spans="9:10" ht="14.25" customHeight="1">
      <c r="I629" s="978"/>
      <c r="J629" s="979"/>
    </row>
    <row r="630" spans="9:10" ht="14.25" customHeight="1">
      <c r="I630" s="978"/>
      <c r="J630" s="979"/>
    </row>
    <row r="631" spans="9:10" ht="14.25" customHeight="1">
      <c r="I631" s="978"/>
      <c r="J631" s="979"/>
    </row>
    <row r="632" spans="9:10" ht="14.25" customHeight="1">
      <c r="I632" s="978"/>
      <c r="J632" s="979"/>
    </row>
    <row r="633" spans="9:10" ht="14.25" customHeight="1">
      <c r="I633" s="978"/>
      <c r="J633" s="979"/>
    </row>
    <row r="634" spans="9:10" ht="14.25" customHeight="1">
      <c r="I634" s="978"/>
      <c r="J634" s="979"/>
    </row>
    <row r="635" spans="9:10" ht="14.25" customHeight="1">
      <c r="I635" s="978"/>
      <c r="J635" s="979"/>
    </row>
    <row r="636" spans="9:10" ht="14.25" customHeight="1">
      <c r="I636" s="978"/>
      <c r="J636" s="979"/>
    </row>
    <row r="637" spans="9:10" ht="14.25" customHeight="1">
      <c r="I637" s="978"/>
      <c r="J637" s="979"/>
    </row>
    <row r="638" spans="9:10" ht="14.25" customHeight="1">
      <c r="I638" s="978"/>
      <c r="J638" s="979"/>
    </row>
    <row r="639" spans="9:10" ht="14.25" customHeight="1">
      <c r="I639" s="978"/>
      <c r="J639" s="979"/>
    </row>
    <row r="640" spans="9:10" ht="14.25" customHeight="1">
      <c r="I640" s="978"/>
      <c r="J640" s="979"/>
    </row>
    <row r="641" spans="9:10" ht="14.25" customHeight="1">
      <c r="I641" s="978"/>
      <c r="J641" s="979"/>
    </row>
    <row r="642" spans="9:10" ht="14.25" customHeight="1">
      <c r="I642" s="978"/>
      <c r="J642" s="979"/>
    </row>
    <row r="643" spans="9:10" ht="14.25" customHeight="1">
      <c r="I643" s="978"/>
      <c r="J643" s="979"/>
    </row>
    <row r="644" spans="9:10" ht="14.25" customHeight="1">
      <c r="I644" s="978"/>
      <c r="J644" s="979"/>
    </row>
    <row r="645" spans="9:10" ht="14.25" customHeight="1">
      <c r="I645" s="978"/>
      <c r="J645" s="979"/>
    </row>
    <row r="646" spans="9:10" ht="14.25" customHeight="1">
      <c r="I646" s="978"/>
      <c r="J646" s="979"/>
    </row>
    <row r="647" spans="9:10" ht="14.25" customHeight="1">
      <c r="I647" s="978"/>
      <c r="J647" s="979"/>
    </row>
    <row r="648" spans="9:10" ht="14.25" customHeight="1">
      <c r="I648" s="978"/>
      <c r="J648" s="979"/>
    </row>
    <row r="649" spans="9:10" ht="14.25" customHeight="1">
      <c r="I649" s="978"/>
      <c r="J649" s="979"/>
    </row>
    <row r="650" spans="9:10" ht="14.25" customHeight="1">
      <c r="I650" s="978"/>
      <c r="J650" s="979"/>
    </row>
    <row r="651" spans="9:10" ht="14.25" customHeight="1">
      <c r="I651" s="978"/>
      <c r="J651" s="979"/>
    </row>
    <row r="652" spans="9:10" ht="14.25" customHeight="1">
      <c r="I652" s="978"/>
      <c r="J652" s="979"/>
    </row>
    <row r="653" spans="9:10" ht="14.25" customHeight="1">
      <c r="I653" s="978"/>
      <c r="J653" s="979"/>
    </row>
    <row r="654" spans="9:10" ht="14.25" customHeight="1">
      <c r="I654" s="978"/>
      <c r="J654" s="979"/>
    </row>
    <row r="655" spans="9:10" ht="14.25" customHeight="1">
      <c r="I655" s="978"/>
      <c r="J655" s="979"/>
    </row>
    <row r="656" spans="9:10" ht="14.25" customHeight="1">
      <c r="I656" s="978"/>
      <c r="J656" s="979"/>
    </row>
    <row r="657" spans="9:10" ht="14.25" customHeight="1">
      <c r="I657" s="978"/>
      <c r="J657" s="979"/>
    </row>
    <row r="658" spans="9:10" ht="14.25" customHeight="1">
      <c r="I658" s="978"/>
      <c r="J658" s="979"/>
    </row>
    <row r="659" spans="9:10" ht="14.25" customHeight="1">
      <c r="I659" s="978"/>
      <c r="J659" s="979"/>
    </row>
    <row r="660" spans="9:10" ht="14.25" customHeight="1">
      <c r="I660" s="978"/>
      <c r="J660" s="979"/>
    </row>
    <row r="661" spans="9:10" ht="14.25" customHeight="1">
      <c r="I661" s="978"/>
      <c r="J661" s="979"/>
    </row>
    <row r="662" spans="9:10" ht="14.25" customHeight="1">
      <c r="I662" s="978"/>
      <c r="J662" s="979"/>
    </row>
    <row r="663" spans="9:10" ht="14.25" customHeight="1">
      <c r="I663" s="978"/>
      <c r="J663" s="979"/>
    </row>
    <row r="664" spans="9:10" ht="14.25" customHeight="1">
      <c r="I664" s="978"/>
      <c r="J664" s="979"/>
    </row>
    <row r="665" spans="9:10" ht="14.25" customHeight="1">
      <c r="I665" s="978"/>
      <c r="J665" s="979"/>
    </row>
    <row r="666" spans="9:10" ht="14.25" customHeight="1">
      <c r="I666" s="978"/>
      <c r="J666" s="979"/>
    </row>
    <row r="667" spans="9:10" ht="14.25" customHeight="1">
      <c r="I667" s="978"/>
      <c r="J667" s="979"/>
    </row>
    <row r="668" spans="9:10" ht="14.25" customHeight="1">
      <c r="I668" s="978"/>
      <c r="J668" s="979"/>
    </row>
    <row r="669" spans="9:10" ht="14.25" customHeight="1">
      <c r="I669" s="978"/>
      <c r="J669" s="979"/>
    </row>
    <row r="670" spans="9:10" ht="14.25" customHeight="1">
      <c r="I670" s="978"/>
      <c r="J670" s="979"/>
    </row>
    <row r="671" spans="9:10" ht="14.25" customHeight="1">
      <c r="I671" s="978"/>
      <c r="J671" s="979"/>
    </row>
    <row r="672" spans="9:10" ht="14.25" customHeight="1">
      <c r="I672" s="978"/>
      <c r="J672" s="979"/>
    </row>
    <row r="673" spans="9:10" ht="14.25" customHeight="1">
      <c r="I673" s="978"/>
      <c r="J673" s="979"/>
    </row>
    <row r="674" spans="9:10" ht="14.25" customHeight="1">
      <c r="I674" s="978"/>
      <c r="J674" s="979"/>
    </row>
    <row r="675" spans="9:10" ht="14.25" customHeight="1">
      <c r="I675" s="978"/>
      <c r="J675" s="979"/>
    </row>
    <row r="676" spans="9:10" ht="14.25" customHeight="1">
      <c r="I676" s="978"/>
      <c r="J676" s="979"/>
    </row>
    <row r="677" spans="9:10" ht="14.25" customHeight="1">
      <c r="I677" s="978"/>
      <c r="J677" s="979"/>
    </row>
    <row r="678" spans="9:10" ht="14.25" customHeight="1">
      <c r="I678" s="978"/>
      <c r="J678" s="979"/>
    </row>
    <row r="679" spans="9:10" ht="14.25" customHeight="1">
      <c r="I679" s="978"/>
      <c r="J679" s="979"/>
    </row>
    <row r="680" spans="9:10" ht="14.25" customHeight="1">
      <c r="I680" s="978"/>
      <c r="J680" s="979"/>
    </row>
    <row r="681" spans="9:10" ht="14.25" customHeight="1">
      <c r="I681" s="978"/>
      <c r="J681" s="979"/>
    </row>
    <row r="682" spans="9:10" ht="14.25" customHeight="1">
      <c r="I682" s="978"/>
      <c r="J682" s="979"/>
    </row>
    <row r="683" spans="9:10" ht="14.25" customHeight="1">
      <c r="I683" s="978"/>
      <c r="J683" s="979"/>
    </row>
    <row r="684" spans="9:10" ht="14.25" customHeight="1">
      <c r="I684" s="978"/>
      <c r="J684" s="979"/>
    </row>
    <row r="685" spans="9:10" ht="14.25" customHeight="1">
      <c r="I685" s="978"/>
      <c r="J685" s="979"/>
    </row>
    <row r="686" spans="9:10" ht="14.25" customHeight="1">
      <c r="I686" s="978"/>
      <c r="J686" s="979"/>
    </row>
    <row r="687" spans="9:10" ht="14.25" customHeight="1">
      <c r="I687" s="978"/>
      <c r="J687" s="979"/>
    </row>
    <row r="688" spans="9:10" ht="14.25" customHeight="1">
      <c r="I688" s="978"/>
      <c r="J688" s="979"/>
    </row>
    <row r="689" spans="9:10" ht="14.25" customHeight="1">
      <c r="I689" s="978"/>
      <c r="J689" s="979"/>
    </row>
    <row r="690" spans="9:10" ht="14.25" customHeight="1">
      <c r="I690" s="978"/>
      <c r="J690" s="979"/>
    </row>
    <row r="691" spans="9:10" ht="14.25" customHeight="1">
      <c r="I691" s="978"/>
      <c r="J691" s="979"/>
    </row>
    <row r="692" spans="9:10" ht="14.25" customHeight="1">
      <c r="I692" s="978"/>
      <c r="J692" s="979"/>
    </row>
    <row r="693" spans="9:10" ht="14.25" customHeight="1">
      <c r="I693" s="978"/>
      <c r="J693" s="979"/>
    </row>
    <row r="694" spans="9:10" ht="14.25" customHeight="1">
      <c r="I694" s="978"/>
      <c r="J694" s="979"/>
    </row>
    <row r="695" spans="9:10" ht="14.25" customHeight="1">
      <c r="I695" s="978"/>
      <c r="J695" s="979"/>
    </row>
    <row r="696" spans="9:10" ht="14.25" customHeight="1">
      <c r="I696" s="978"/>
      <c r="J696" s="979"/>
    </row>
    <row r="697" spans="9:10" ht="14.25" customHeight="1">
      <c r="I697" s="978"/>
      <c r="J697" s="979"/>
    </row>
    <row r="698" spans="9:10" ht="14.25" customHeight="1">
      <c r="I698" s="978"/>
      <c r="J698" s="979"/>
    </row>
    <row r="699" spans="9:10" ht="14.25" customHeight="1">
      <c r="I699" s="978"/>
      <c r="J699" s="979"/>
    </row>
    <row r="700" spans="9:10" ht="14.25" customHeight="1">
      <c r="I700" s="978"/>
      <c r="J700" s="979"/>
    </row>
    <row r="701" spans="9:10" ht="14.25" customHeight="1">
      <c r="I701" s="978"/>
      <c r="J701" s="979"/>
    </row>
    <row r="702" spans="9:10" ht="14.25" customHeight="1">
      <c r="I702" s="978"/>
      <c r="J702" s="979"/>
    </row>
    <row r="703" spans="9:10" ht="14.25" customHeight="1">
      <c r="I703" s="978"/>
      <c r="J703" s="979"/>
    </row>
    <row r="704" spans="9:10" ht="14.25" customHeight="1">
      <c r="I704" s="978"/>
      <c r="J704" s="979"/>
    </row>
    <row r="705" spans="9:10" ht="14.25" customHeight="1">
      <c r="I705" s="978"/>
      <c r="J705" s="979"/>
    </row>
    <row r="706" spans="9:10" ht="14.25" customHeight="1">
      <c r="I706" s="978"/>
      <c r="J706" s="979"/>
    </row>
    <row r="707" spans="9:10" ht="14.25" customHeight="1">
      <c r="I707" s="978"/>
      <c r="J707" s="979"/>
    </row>
    <row r="708" spans="9:10" ht="14.25" customHeight="1">
      <c r="I708" s="978"/>
      <c r="J708" s="979"/>
    </row>
    <row r="709" spans="9:10" ht="14.25" customHeight="1">
      <c r="I709" s="978"/>
      <c r="J709" s="979"/>
    </row>
    <row r="710" spans="9:10" ht="14.25" customHeight="1">
      <c r="I710" s="978"/>
      <c r="J710" s="979"/>
    </row>
    <row r="711" spans="9:10" ht="14.25" customHeight="1">
      <c r="I711" s="978"/>
      <c r="J711" s="979"/>
    </row>
    <row r="712" spans="9:10" ht="14.25" customHeight="1">
      <c r="I712" s="978"/>
      <c r="J712" s="979"/>
    </row>
    <row r="713" spans="9:10" ht="14.25" customHeight="1">
      <c r="I713" s="978"/>
      <c r="J713" s="979"/>
    </row>
    <row r="714" spans="9:10" ht="14.25" customHeight="1">
      <c r="I714" s="978"/>
      <c r="J714" s="979"/>
    </row>
    <row r="715" spans="9:10" ht="14.25" customHeight="1">
      <c r="I715" s="978"/>
      <c r="J715" s="979"/>
    </row>
    <row r="716" spans="9:10" ht="14.25" customHeight="1">
      <c r="I716" s="978"/>
      <c r="J716" s="979"/>
    </row>
    <row r="717" spans="9:10" ht="14.25" customHeight="1">
      <c r="I717" s="978"/>
      <c r="J717" s="979"/>
    </row>
    <row r="718" spans="9:10" ht="14.25" customHeight="1">
      <c r="I718" s="978"/>
      <c r="J718" s="979"/>
    </row>
    <row r="719" spans="9:10" ht="14.25" customHeight="1">
      <c r="I719" s="978"/>
      <c r="J719" s="979"/>
    </row>
    <row r="720" spans="9:10" ht="14.25" customHeight="1">
      <c r="I720" s="978"/>
      <c r="J720" s="979"/>
    </row>
    <row r="721" spans="9:10" ht="14.25" customHeight="1">
      <c r="I721" s="978"/>
      <c r="J721" s="979"/>
    </row>
    <row r="722" spans="9:10" ht="14.25" customHeight="1">
      <c r="I722" s="978"/>
      <c r="J722" s="979"/>
    </row>
    <row r="723" spans="9:10" ht="14.25" customHeight="1">
      <c r="I723" s="978"/>
      <c r="J723" s="979"/>
    </row>
    <row r="724" spans="9:10" ht="14.25" customHeight="1">
      <c r="I724" s="978"/>
      <c r="J724" s="979"/>
    </row>
    <row r="725" spans="9:10" ht="14.25" customHeight="1">
      <c r="I725" s="978"/>
      <c r="J725" s="979"/>
    </row>
    <row r="726" spans="9:10" ht="14.25" customHeight="1">
      <c r="I726" s="978"/>
      <c r="J726" s="979"/>
    </row>
    <row r="727" spans="9:10" ht="14.25" customHeight="1">
      <c r="I727" s="978"/>
      <c r="J727" s="979"/>
    </row>
    <row r="728" spans="9:10" ht="14.25" customHeight="1">
      <c r="I728" s="978"/>
      <c r="J728" s="979"/>
    </row>
    <row r="729" spans="9:10" ht="14.25" customHeight="1">
      <c r="I729" s="978"/>
      <c r="J729" s="979"/>
    </row>
    <row r="730" spans="9:10" ht="14.25" customHeight="1">
      <c r="I730" s="978"/>
      <c r="J730" s="979"/>
    </row>
    <row r="731" spans="9:10" ht="14.25" customHeight="1">
      <c r="I731" s="978"/>
      <c r="J731" s="979"/>
    </row>
    <row r="732" spans="9:10" ht="14.25" customHeight="1">
      <c r="I732" s="978"/>
      <c r="J732" s="979"/>
    </row>
    <row r="733" spans="9:10" ht="14.25" customHeight="1">
      <c r="I733" s="978"/>
      <c r="J733" s="979"/>
    </row>
    <row r="734" spans="9:10" ht="14.25" customHeight="1">
      <c r="I734" s="978"/>
      <c r="J734" s="979"/>
    </row>
    <row r="735" spans="9:10" ht="14.25" customHeight="1">
      <c r="I735" s="978"/>
      <c r="J735" s="979"/>
    </row>
    <row r="736" spans="9:10" ht="14.25" customHeight="1">
      <c r="I736" s="978"/>
      <c r="J736" s="979"/>
    </row>
    <row r="737" spans="9:10" ht="14.25" customHeight="1">
      <c r="I737" s="978"/>
      <c r="J737" s="979"/>
    </row>
    <row r="738" spans="9:10" ht="14.25" customHeight="1">
      <c r="I738" s="978"/>
      <c r="J738" s="979"/>
    </row>
    <row r="739" spans="9:10" ht="14.25" customHeight="1">
      <c r="I739" s="978"/>
      <c r="J739" s="979"/>
    </row>
    <row r="740" spans="9:10" ht="14.25" customHeight="1">
      <c r="I740" s="978"/>
      <c r="J740" s="979"/>
    </row>
    <row r="741" spans="9:10" ht="14.25" customHeight="1">
      <c r="I741" s="978"/>
      <c r="J741" s="979"/>
    </row>
    <row r="742" spans="9:10" ht="14.25" customHeight="1">
      <c r="I742" s="978"/>
      <c r="J742" s="979"/>
    </row>
    <row r="743" spans="9:10" ht="14.25" customHeight="1">
      <c r="I743" s="978"/>
      <c r="J743" s="979"/>
    </row>
    <row r="744" spans="9:10" ht="14.25" customHeight="1">
      <c r="I744" s="978"/>
      <c r="J744" s="979"/>
    </row>
    <row r="745" spans="9:10" ht="14.25" customHeight="1">
      <c r="I745" s="978"/>
      <c r="J745" s="979"/>
    </row>
    <row r="746" spans="9:10" ht="14.25" customHeight="1">
      <c r="I746" s="978"/>
      <c r="J746" s="979"/>
    </row>
    <row r="747" spans="9:10" ht="14.25" customHeight="1">
      <c r="I747" s="978"/>
      <c r="J747" s="979"/>
    </row>
    <row r="748" spans="9:10" ht="14.25" customHeight="1">
      <c r="I748" s="978"/>
      <c r="J748" s="979"/>
    </row>
    <row r="749" spans="9:10" ht="14.25" customHeight="1">
      <c r="I749" s="978"/>
      <c r="J749" s="979"/>
    </row>
    <row r="750" spans="9:10" ht="14.25" customHeight="1">
      <c r="I750" s="978"/>
      <c r="J750" s="979"/>
    </row>
    <row r="751" spans="9:10" ht="14.25" customHeight="1">
      <c r="I751" s="978"/>
      <c r="J751" s="979"/>
    </row>
    <row r="752" spans="9:10" ht="14.25" customHeight="1">
      <c r="I752" s="978"/>
      <c r="J752" s="979"/>
    </row>
    <row r="753" spans="9:10" ht="14.25" customHeight="1">
      <c r="I753" s="978"/>
      <c r="J753" s="979"/>
    </row>
    <row r="754" spans="9:10" ht="14.25" customHeight="1">
      <c r="I754" s="978"/>
      <c r="J754" s="979"/>
    </row>
    <row r="755" spans="9:10" ht="14.25" customHeight="1">
      <c r="I755" s="978"/>
      <c r="J755" s="979"/>
    </row>
    <row r="756" spans="9:10" ht="14.25" customHeight="1">
      <c r="I756" s="978"/>
      <c r="J756" s="979"/>
    </row>
    <row r="757" spans="9:10" ht="14.25" customHeight="1">
      <c r="I757" s="978"/>
      <c r="J757" s="979"/>
    </row>
    <row r="758" spans="9:10" ht="14.25" customHeight="1">
      <c r="I758" s="978"/>
      <c r="J758" s="979"/>
    </row>
    <row r="759" spans="9:10" ht="14.25" customHeight="1">
      <c r="I759" s="978"/>
      <c r="J759" s="979"/>
    </row>
    <row r="760" spans="9:10" ht="14.25" customHeight="1">
      <c r="I760" s="978"/>
      <c r="J760" s="979"/>
    </row>
    <row r="761" spans="9:10" ht="14.25" customHeight="1">
      <c r="I761" s="978"/>
      <c r="J761" s="979"/>
    </row>
    <row r="762" spans="9:10" ht="14.25" customHeight="1">
      <c r="I762" s="978"/>
      <c r="J762" s="979"/>
    </row>
    <row r="763" spans="9:10" ht="14.25" customHeight="1">
      <c r="I763" s="978"/>
      <c r="J763" s="979"/>
    </row>
    <row r="764" spans="9:10" ht="14.25" customHeight="1">
      <c r="I764" s="978"/>
      <c r="J764" s="979"/>
    </row>
    <row r="765" spans="9:10" ht="14.25" customHeight="1">
      <c r="I765" s="978"/>
      <c r="J765" s="979"/>
    </row>
    <row r="766" spans="9:10" ht="14.25" customHeight="1">
      <c r="I766" s="978"/>
      <c r="J766" s="979"/>
    </row>
    <row r="767" spans="9:10" ht="14.25" customHeight="1">
      <c r="I767" s="978"/>
      <c r="J767" s="979"/>
    </row>
    <row r="768" spans="9:10" ht="14.25" customHeight="1">
      <c r="I768" s="978"/>
      <c r="J768" s="979"/>
    </row>
    <row r="769" spans="9:10" ht="14.25" customHeight="1">
      <c r="I769" s="978"/>
      <c r="J769" s="979"/>
    </row>
    <row r="770" spans="9:10" ht="14.25" customHeight="1">
      <c r="I770" s="978"/>
      <c r="J770" s="979"/>
    </row>
    <row r="771" spans="9:10" ht="14.25" customHeight="1">
      <c r="I771" s="978"/>
      <c r="J771" s="979"/>
    </row>
    <row r="772" spans="9:10" ht="14.25" customHeight="1">
      <c r="I772" s="978"/>
      <c r="J772" s="979"/>
    </row>
    <row r="773" spans="9:10" ht="14.25" customHeight="1">
      <c r="I773" s="978"/>
      <c r="J773" s="979"/>
    </row>
    <row r="774" spans="9:10" ht="14.25" customHeight="1">
      <c r="I774" s="978"/>
      <c r="J774" s="979"/>
    </row>
    <row r="775" spans="9:10" ht="14.25" customHeight="1">
      <c r="I775" s="978"/>
      <c r="J775" s="979"/>
    </row>
    <row r="776" spans="9:10" ht="14.25" customHeight="1">
      <c r="I776" s="978"/>
      <c r="J776" s="979"/>
    </row>
    <row r="777" spans="9:10" ht="14.25" customHeight="1">
      <c r="I777" s="978"/>
      <c r="J777" s="979"/>
    </row>
    <row r="778" spans="9:10" ht="14.25" customHeight="1">
      <c r="I778" s="978"/>
      <c r="J778" s="979"/>
    </row>
    <row r="779" spans="9:10" ht="14.25" customHeight="1">
      <c r="I779" s="978"/>
      <c r="J779" s="979"/>
    </row>
    <row r="780" spans="9:10" ht="14.25" customHeight="1">
      <c r="I780" s="978"/>
      <c r="J780" s="979"/>
    </row>
    <row r="781" spans="9:10" ht="14.25" customHeight="1">
      <c r="I781" s="978"/>
      <c r="J781" s="979"/>
    </row>
    <row r="782" spans="9:10" ht="14.25" customHeight="1">
      <c r="I782" s="978"/>
      <c r="J782" s="979"/>
    </row>
    <row r="783" spans="9:10" ht="14.25" customHeight="1">
      <c r="I783" s="978"/>
      <c r="J783" s="979"/>
    </row>
    <row r="784" spans="9:10" ht="14.25" customHeight="1">
      <c r="I784" s="978"/>
      <c r="J784" s="979"/>
    </row>
    <row r="785" spans="9:10" ht="14.25" customHeight="1">
      <c r="I785" s="978"/>
      <c r="J785" s="979"/>
    </row>
    <row r="786" spans="9:10" ht="14.25" customHeight="1">
      <c r="I786" s="978"/>
      <c r="J786" s="979"/>
    </row>
    <row r="787" spans="9:10" ht="14.25" customHeight="1">
      <c r="I787" s="978"/>
      <c r="J787" s="979"/>
    </row>
    <row r="788" spans="9:10" ht="14.25" customHeight="1">
      <c r="I788" s="978"/>
      <c r="J788" s="979"/>
    </row>
    <row r="789" spans="9:10" ht="14.25" customHeight="1">
      <c r="I789" s="978"/>
      <c r="J789" s="979"/>
    </row>
    <row r="790" spans="9:10" ht="14.25" customHeight="1">
      <c r="I790" s="978"/>
      <c r="J790" s="979"/>
    </row>
    <row r="791" spans="9:10" ht="14.25" customHeight="1">
      <c r="I791" s="978"/>
      <c r="J791" s="979"/>
    </row>
    <row r="792" spans="9:10" ht="14.25" customHeight="1">
      <c r="I792" s="978"/>
      <c r="J792" s="979"/>
    </row>
    <row r="793" spans="9:10" ht="14.25" customHeight="1">
      <c r="I793" s="978"/>
      <c r="J793" s="979"/>
    </row>
    <row r="794" spans="9:10" ht="14.25" customHeight="1">
      <c r="I794" s="978"/>
      <c r="J794" s="979"/>
    </row>
    <row r="795" spans="9:10" ht="14.25" customHeight="1">
      <c r="I795" s="978"/>
      <c r="J795" s="979"/>
    </row>
    <row r="796" spans="9:10" ht="14.25" customHeight="1">
      <c r="I796" s="978"/>
      <c r="J796" s="979"/>
    </row>
    <row r="797" spans="9:10" ht="14.25" customHeight="1">
      <c r="I797" s="978"/>
      <c r="J797" s="979"/>
    </row>
    <row r="798" spans="9:10" ht="14.25" customHeight="1">
      <c r="I798" s="978"/>
      <c r="J798" s="979"/>
    </row>
    <row r="799" spans="9:10" ht="14.25" customHeight="1">
      <c r="I799" s="978"/>
      <c r="J799" s="979"/>
    </row>
    <row r="800" spans="9:10" ht="14.25" customHeight="1">
      <c r="I800" s="978"/>
      <c r="J800" s="979"/>
    </row>
    <row r="801" spans="9:10" ht="14.25" customHeight="1">
      <c r="I801" s="978"/>
      <c r="J801" s="979"/>
    </row>
    <row r="802" spans="9:10" ht="14.25" customHeight="1">
      <c r="I802" s="978"/>
      <c r="J802" s="979"/>
    </row>
    <row r="803" spans="9:10" ht="14.25" customHeight="1">
      <c r="I803" s="978"/>
      <c r="J803" s="979"/>
    </row>
    <row r="804" spans="9:10" ht="14.25" customHeight="1">
      <c r="I804" s="978"/>
      <c r="J804" s="979"/>
    </row>
    <row r="805" spans="9:10" ht="14.25" customHeight="1">
      <c r="I805" s="978"/>
      <c r="J805" s="979"/>
    </row>
    <row r="806" spans="9:10" ht="14.25" customHeight="1">
      <c r="I806" s="978"/>
      <c r="J806" s="979"/>
    </row>
    <row r="807" spans="9:10" ht="14.25" customHeight="1">
      <c r="I807" s="978"/>
      <c r="J807" s="979"/>
    </row>
    <row r="808" spans="9:10" ht="14.25" customHeight="1">
      <c r="I808" s="978"/>
      <c r="J808" s="979"/>
    </row>
    <row r="809" spans="9:10" ht="14.25" customHeight="1">
      <c r="I809" s="978"/>
      <c r="J809" s="979"/>
    </row>
    <row r="810" spans="9:10" ht="14.25" customHeight="1">
      <c r="I810" s="978"/>
      <c r="J810" s="979"/>
    </row>
    <row r="811" spans="9:10" ht="14.25" customHeight="1">
      <c r="I811" s="978"/>
      <c r="J811" s="979"/>
    </row>
    <row r="812" spans="9:10" ht="14.25" customHeight="1">
      <c r="I812" s="978"/>
      <c r="J812" s="979"/>
    </row>
    <row r="813" spans="9:10" ht="14.25" customHeight="1">
      <c r="I813" s="978"/>
      <c r="J813" s="979"/>
    </row>
    <row r="814" spans="9:10" ht="14.25" customHeight="1">
      <c r="I814" s="978"/>
      <c r="J814" s="979"/>
    </row>
    <row r="815" spans="9:10" ht="14.25" customHeight="1">
      <c r="I815" s="978"/>
      <c r="J815" s="979"/>
    </row>
    <row r="816" spans="9:10" ht="14.25" customHeight="1">
      <c r="I816" s="978"/>
      <c r="J816" s="979"/>
    </row>
    <row r="817" spans="9:10" ht="14.25" customHeight="1">
      <c r="I817" s="978"/>
      <c r="J817" s="979"/>
    </row>
    <row r="818" spans="9:10" ht="14.25" customHeight="1">
      <c r="I818" s="978"/>
      <c r="J818" s="979"/>
    </row>
    <row r="819" spans="9:10" ht="14.25" customHeight="1">
      <c r="I819" s="978"/>
      <c r="J819" s="979"/>
    </row>
    <row r="820" spans="9:10" ht="14.25" customHeight="1">
      <c r="I820" s="978"/>
      <c r="J820" s="979"/>
    </row>
    <row r="821" spans="9:10" ht="14.25" customHeight="1">
      <c r="I821" s="978"/>
      <c r="J821" s="979"/>
    </row>
    <row r="822" spans="9:10" ht="14.25" customHeight="1">
      <c r="I822" s="978"/>
      <c r="J822" s="979"/>
    </row>
    <row r="823" spans="9:10" ht="14.25" customHeight="1">
      <c r="I823" s="978"/>
      <c r="J823" s="979"/>
    </row>
    <row r="824" spans="9:10" ht="14.25" customHeight="1">
      <c r="I824" s="978"/>
      <c r="J824" s="979"/>
    </row>
    <row r="825" spans="9:10" ht="14.25" customHeight="1">
      <c r="I825" s="978"/>
      <c r="J825" s="979"/>
    </row>
    <row r="826" spans="9:10" ht="14.25" customHeight="1">
      <c r="I826" s="978"/>
      <c r="J826" s="979"/>
    </row>
    <row r="827" spans="9:10" ht="14.25" customHeight="1">
      <c r="I827" s="978"/>
      <c r="J827" s="979"/>
    </row>
    <row r="828" spans="9:10" ht="14.25" customHeight="1">
      <c r="I828" s="978"/>
      <c r="J828" s="979"/>
    </row>
    <row r="829" spans="9:10" ht="14.25" customHeight="1">
      <c r="I829" s="978"/>
      <c r="J829" s="979"/>
    </row>
    <row r="830" spans="9:10" ht="14.25" customHeight="1">
      <c r="I830" s="978"/>
      <c r="J830" s="979"/>
    </row>
    <row r="831" spans="9:10" ht="14.25" customHeight="1">
      <c r="I831" s="978"/>
      <c r="J831" s="979"/>
    </row>
    <row r="832" spans="9:10" ht="14.25" customHeight="1">
      <c r="I832" s="978"/>
      <c r="J832" s="979"/>
    </row>
    <row r="833" spans="9:10" ht="14.25" customHeight="1">
      <c r="I833" s="978"/>
      <c r="J833" s="979"/>
    </row>
    <row r="834" spans="9:10" ht="14.25" customHeight="1">
      <c r="I834" s="978"/>
      <c r="J834" s="979"/>
    </row>
    <row r="835" spans="9:10" ht="14.25" customHeight="1">
      <c r="I835" s="978"/>
      <c r="J835" s="979"/>
    </row>
    <row r="836" spans="9:10" ht="14.25" customHeight="1">
      <c r="I836" s="978"/>
      <c r="J836" s="979"/>
    </row>
    <row r="837" spans="9:10" ht="14.25" customHeight="1">
      <c r="I837" s="978"/>
      <c r="J837" s="979"/>
    </row>
    <row r="838" spans="9:10" ht="14.25" customHeight="1">
      <c r="I838" s="978"/>
      <c r="J838" s="979"/>
    </row>
    <row r="839" spans="9:10" ht="14.25" customHeight="1">
      <c r="I839" s="978"/>
      <c r="J839" s="979"/>
    </row>
    <row r="840" spans="9:10" ht="14.25" customHeight="1">
      <c r="I840" s="978"/>
      <c r="J840" s="979"/>
    </row>
    <row r="841" spans="9:10" ht="14.25" customHeight="1">
      <c r="I841" s="978"/>
      <c r="J841" s="979"/>
    </row>
    <row r="842" spans="9:10" ht="14.25" customHeight="1">
      <c r="I842" s="978"/>
      <c r="J842" s="979"/>
    </row>
    <row r="843" spans="9:10" ht="14.25" customHeight="1">
      <c r="I843" s="978"/>
      <c r="J843" s="979"/>
    </row>
    <row r="844" spans="9:10" ht="14.25" customHeight="1">
      <c r="I844" s="978"/>
      <c r="J844" s="979"/>
    </row>
    <row r="845" spans="9:10" ht="14.25" customHeight="1">
      <c r="I845" s="978"/>
      <c r="J845" s="979"/>
    </row>
    <row r="846" spans="9:10" ht="14.25" customHeight="1">
      <c r="I846" s="978"/>
      <c r="J846" s="979"/>
    </row>
    <row r="847" spans="9:10" ht="14.25" customHeight="1">
      <c r="I847" s="978"/>
      <c r="J847" s="979"/>
    </row>
    <row r="848" spans="9:10" ht="14.25" customHeight="1">
      <c r="I848" s="978"/>
      <c r="J848" s="979"/>
    </row>
    <row r="849" spans="9:10" ht="14.25" customHeight="1">
      <c r="I849" s="978"/>
      <c r="J849" s="979"/>
    </row>
    <row r="850" spans="9:10" ht="14.25" customHeight="1">
      <c r="I850" s="978"/>
      <c r="J850" s="979"/>
    </row>
    <row r="851" spans="9:10" ht="14.25" customHeight="1">
      <c r="I851" s="978"/>
      <c r="J851" s="979"/>
    </row>
    <row r="852" spans="9:10" ht="14.25" customHeight="1">
      <c r="I852" s="978"/>
      <c r="J852" s="979"/>
    </row>
    <row r="853" spans="9:10" ht="14.25" customHeight="1">
      <c r="I853" s="978"/>
      <c r="J853" s="979"/>
    </row>
    <row r="854" spans="9:10" ht="14.25" customHeight="1">
      <c r="I854" s="978"/>
      <c r="J854" s="979"/>
    </row>
    <row r="855" spans="9:10" ht="14.25" customHeight="1">
      <c r="I855" s="978"/>
      <c r="J855" s="979"/>
    </row>
    <row r="856" spans="9:10" ht="14.25" customHeight="1">
      <c r="I856" s="978"/>
      <c r="J856" s="979"/>
    </row>
    <row r="857" spans="9:10" ht="14.25" customHeight="1">
      <c r="I857" s="978"/>
      <c r="J857" s="979"/>
    </row>
    <row r="858" spans="9:10" ht="14.25" customHeight="1">
      <c r="I858" s="978"/>
      <c r="J858" s="979"/>
    </row>
    <row r="859" spans="9:10" ht="14.25" customHeight="1">
      <c r="I859" s="978"/>
      <c r="J859" s="979"/>
    </row>
    <row r="860" spans="9:10" ht="14.25" customHeight="1">
      <c r="I860" s="978"/>
      <c r="J860" s="979"/>
    </row>
    <row r="861" spans="9:10" ht="14.25" customHeight="1">
      <c r="I861" s="978"/>
      <c r="J861" s="979"/>
    </row>
    <row r="862" spans="9:10" ht="14.25" customHeight="1">
      <c r="I862" s="978"/>
      <c r="J862" s="979"/>
    </row>
    <row r="863" spans="9:10" ht="14.25" customHeight="1">
      <c r="I863" s="978"/>
      <c r="J863" s="979"/>
    </row>
    <row r="864" spans="9:10" ht="14.25" customHeight="1">
      <c r="I864" s="978"/>
      <c r="J864" s="979"/>
    </row>
    <row r="865" spans="9:10" ht="14.25" customHeight="1">
      <c r="I865" s="978"/>
      <c r="J865" s="979"/>
    </row>
    <row r="866" spans="9:10" ht="14.25" customHeight="1">
      <c r="I866" s="978"/>
      <c r="J866" s="979"/>
    </row>
    <row r="867" spans="9:10" ht="14.25" customHeight="1">
      <c r="I867" s="978"/>
      <c r="J867" s="979"/>
    </row>
    <row r="868" spans="9:10" ht="14.25" customHeight="1">
      <c r="I868" s="978"/>
      <c r="J868" s="979"/>
    </row>
    <row r="869" spans="9:10" ht="14.25" customHeight="1">
      <c r="I869" s="978"/>
      <c r="J869" s="979"/>
    </row>
    <row r="870" spans="9:10" ht="14.25" customHeight="1">
      <c r="I870" s="978"/>
      <c r="J870" s="979"/>
    </row>
    <row r="871" spans="9:10" ht="14.25" customHeight="1">
      <c r="I871" s="978"/>
      <c r="J871" s="979"/>
    </row>
    <row r="872" spans="9:10" ht="14.25" customHeight="1">
      <c r="I872" s="978"/>
      <c r="J872" s="979"/>
    </row>
    <row r="873" spans="9:10" ht="14.25" customHeight="1">
      <c r="I873" s="978"/>
      <c r="J873" s="979"/>
    </row>
    <row r="874" spans="9:10" ht="14.25" customHeight="1">
      <c r="I874" s="978"/>
      <c r="J874" s="979"/>
    </row>
    <row r="875" spans="9:10" ht="14.25" customHeight="1">
      <c r="I875" s="978"/>
      <c r="J875" s="979"/>
    </row>
    <row r="876" spans="9:10" ht="14.25" customHeight="1">
      <c r="I876" s="978"/>
      <c r="J876" s="979"/>
    </row>
    <row r="877" spans="9:10" ht="14.25" customHeight="1">
      <c r="I877" s="978"/>
      <c r="J877" s="979"/>
    </row>
    <row r="878" spans="9:10" ht="14.25" customHeight="1">
      <c r="I878" s="978"/>
      <c r="J878" s="979"/>
    </row>
    <row r="879" spans="9:10" ht="14.25" customHeight="1">
      <c r="I879" s="978"/>
      <c r="J879" s="979"/>
    </row>
    <row r="880" spans="9:10" ht="14.25" customHeight="1">
      <c r="I880" s="978"/>
      <c r="J880" s="979"/>
    </row>
    <row r="881" spans="9:10" ht="14.25" customHeight="1">
      <c r="I881" s="978"/>
      <c r="J881" s="979"/>
    </row>
    <row r="882" spans="9:10" ht="14.25" customHeight="1">
      <c r="I882" s="978"/>
      <c r="J882" s="979"/>
    </row>
    <row r="883" spans="9:10" ht="14.25" customHeight="1">
      <c r="I883" s="978"/>
      <c r="J883" s="979"/>
    </row>
    <row r="884" spans="9:10" ht="14.25" customHeight="1">
      <c r="I884" s="978"/>
      <c r="J884" s="979"/>
    </row>
    <row r="885" spans="9:10" ht="14.25" customHeight="1">
      <c r="I885" s="978"/>
      <c r="J885" s="979"/>
    </row>
    <row r="886" spans="9:10" ht="14.25" customHeight="1">
      <c r="I886" s="978"/>
      <c r="J886" s="979"/>
    </row>
    <row r="887" spans="9:10" ht="14.25" customHeight="1">
      <c r="I887" s="978"/>
      <c r="J887" s="979"/>
    </row>
    <row r="888" spans="9:10" ht="14.25" customHeight="1">
      <c r="I888" s="978"/>
      <c r="J888" s="979"/>
    </row>
    <row r="889" spans="9:10" ht="14.25" customHeight="1">
      <c r="I889" s="978"/>
      <c r="J889" s="979"/>
    </row>
    <row r="890" spans="9:10" ht="14.25" customHeight="1">
      <c r="I890" s="978"/>
      <c r="J890" s="979"/>
    </row>
    <row r="891" spans="9:10" ht="14.25" customHeight="1">
      <c r="I891" s="978"/>
      <c r="J891" s="979"/>
    </row>
    <row r="892" spans="9:10" ht="14.25" customHeight="1">
      <c r="I892" s="978"/>
      <c r="J892" s="979"/>
    </row>
    <row r="893" spans="9:10" ht="14.25" customHeight="1">
      <c r="I893" s="978"/>
      <c r="J893" s="979"/>
    </row>
    <row r="894" spans="9:10" ht="14.25" customHeight="1">
      <c r="I894" s="978"/>
      <c r="J894" s="979"/>
    </row>
    <row r="895" spans="9:10" ht="14.25" customHeight="1">
      <c r="I895" s="978"/>
      <c r="J895" s="979"/>
    </row>
    <row r="896" spans="9:10" ht="14.25" customHeight="1">
      <c r="I896" s="978"/>
      <c r="J896" s="979"/>
    </row>
    <row r="897" spans="9:10" ht="14.25" customHeight="1">
      <c r="I897" s="978"/>
      <c r="J897" s="979"/>
    </row>
    <row r="898" spans="9:10" ht="14.25" customHeight="1">
      <c r="I898" s="978"/>
      <c r="J898" s="979"/>
    </row>
    <row r="899" spans="9:10" ht="14.25" customHeight="1">
      <c r="I899" s="978"/>
      <c r="J899" s="979"/>
    </row>
    <row r="900" spans="9:10" ht="14.25" customHeight="1">
      <c r="I900" s="978"/>
      <c r="J900" s="979"/>
    </row>
    <row r="901" spans="9:10" ht="14.25" customHeight="1">
      <c r="I901" s="978"/>
      <c r="J901" s="979"/>
    </row>
    <row r="902" spans="9:10" ht="14.25" customHeight="1">
      <c r="I902" s="978"/>
      <c r="J902" s="979"/>
    </row>
    <row r="903" spans="9:10" ht="14.25" customHeight="1">
      <c r="I903" s="978"/>
      <c r="J903" s="979"/>
    </row>
    <row r="904" spans="9:10" ht="14.25" customHeight="1">
      <c r="I904" s="978"/>
      <c r="J904" s="979"/>
    </row>
    <row r="905" spans="9:10" ht="14.25" customHeight="1">
      <c r="I905" s="978"/>
      <c r="J905" s="979"/>
    </row>
    <row r="906" spans="9:10" ht="14.25" customHeight="1">
      <c r="I906" s="978"/>
      <c r="J906" s="979"/>
    </row>
    <row r="907" spans="9:10" ht="14.25" customHeight="1">
      <c r="I907" s="978"/>
      <c r="J907" s="979"/>
    </row>
    <row r="908" spans="9:10" ht="14.25" customHeight="1">
      <c r="I908" s="978"/>
      <c r="J908" s="979"/>
    </row>
    <row r="909" spans="9:10" ht="14.25" customHeight="1">
      <c r="I909" s="978"/>
      <c r="J909" s="979"/>
    </row>
    <row r="910" spans="9:10" ht="14.25" customHeight="1">
      <c r="I910" s="978"/>
      <c r="J910" s="979"/>
    </row>
    <row r="911" spans="9:10" ht="14.25" customHeight="1">
      <c r="I911" s="978"/>
      <c r="J911" s="979"/>
    </row>
    <row r="912" spans="9:10" ht="14.25" customHeight="1">
      <c r="I912" s="978"/>
      <c r="J912" s="979"/>
    </row>
    <row r="913" spans="9:10" ht="14.25" customHeight="1">
      <c r="I913" s="978"/>
      <c r="J913" s="979"/>
    </row>
    <row r="914" spans="9:10" ht="14.25" customHeight="1">
      <c r="I914" s="978"/>
      <c r="J914" s="979"/>
    </row>
    <row r="915" spans="9:10" ht="14.25" customHeight="1">
      <c r="I915" s="978"/>
      <c r="J915" s="979"/>
    </row>
    <row r="916" spans="9:10" ht="14.25" customHeight="1">
      <c r="I916" s="978"/>
      <c r="J916" s="979"/>
    </row>
    <row r="917" spans="9:10" ht="14.25" customHeight="1">
      <c r="I917" s="978"/>
      <c r="J917" s="979"/>
    </row>
    <row r="918" spans="9:10" ht="14.25" customHeight="1">
      <c r="I918" s="978"/>
      <c r="J918" s="979"/>
    </row>
    <row r="919" spans="9:10" ht="14.25" customHeight="1">
      <c r="I919" s="978"/>
      <c r="J919" s="979"/>
    </row>
    <row r="920" spans="9:10" ht="14.25" customHeight="1">
      <c r="I920" s="978"/>
      <c r="J920" s="979"/>
    </row>
    <row r="921" spans="9:10" ht="14.25" customHeight="1">
      <c r="I921" s="978"/>
      <c r="J921" s="979"/>
    </row>
    <row r="922" spans="9:10" ht="14.25" customHeight="1">
      <c r="I922" s="978"/>
      <c r="J922" s="979"/>
    </row>
    <row r="923" spans="9:10" ht="14.25" customHeight="1">
      <c r="I923" s="978"/>
      <c r="J923" s="979"/>
    </row>
    <row r="924" spans="9:10" ht="14.25" customHeight="1">
      <c r="I924" s="978"/>
      <c r="J924" s="979"/>
    </row>
    <row r="925" spans="9:10" ht="14.25" customHeight="1">
      <c r="I925" s="978"/>
      <c r="J925" s="979"/>
    </row>
    <row r="926" spans="9:10" ht="14.25" customHeight="1">
      <c r="I926" s="978"/>
      <c r="J926" s="979"/>
    </row>
    <row r="927" spans="9:10" ht="14.25" customHeight="1">
      <c r="I927" s="978"/>
      <c r="J927" s="979"/>
    </row>
    <row r="928" spans="9:10" ht="14.25" customHeight="1">
      <c r="I928" s="978"/>
      <c r="J928" s="979"/>
    </row>
    <row r="929" spans="9:10" ht="14.25" customHeight="1">
      <c r="I929" s="978"/>
      <c r="J929" s="979"/>
    </row>
    <row r="930" spans="9:10" ht="14.25" customHeight="1">
      <c r="I930" s="978"/>
      <c r="J930" s="979"/>
    </row>
    <row r="931" spans="9:10" ht="14.25" customHeight="1">
      <c r="I931" s="978"/>
      <c r="J931" s="979"/>
    </row>
    <row r="932" spans="9:10" ht="14.25" customHeight="1">
      <c r="I932" s="978"/>
      <c r="J932" s="979"/>
    </row>
    <row r="933" spans="9:10" ht="14.25" customHeight="1">
      <c r="I933" s="978"/>
      <c r="J933" s="979"/>
    </row>
    <row r="934" spans="9:10" ht="14.25" customHeight="1">
      <c r="I934" s="978"/>
      <c r="J934" s="979"/>
    </row>
    <row r="935" spans="9:10" ht="14.25" customHeight="1">
      <c r="I935" s="978"/>
      <c r="J935" s="979"/>
    </row>
    <row r="936" spans="9:10" ht="14.25" customHeight="1">
      <c r="I936" s="978"/>
      <c r="J936" s="979"/>
    </row>
    <row r="937" spans="9:10" ht="14.25" customHeight="1">
      <c r="I937" s="978"/>
      <c r="J937" s="979"/>
    </row>
    <row r="938" spans="9:10" ht="14.25" customHeight="1">
      <c r="I938" s="978"/>
      <c r="J938" s="979"/>
    </row>
    <row r="939" spans="9:10" ht="14.25" customHeight="1">
      <c r="I939" s="978"/>
      <c r="J939" s="979"/>
    </row>
    <row r="940" spans="9:10" ht="14.25" customHeight="1">
      <c r="I940" s="978"/>
      <c r="J940" s="979"/>
    </row>
    <row r="941" spans="9:10" ht="14.25" customHeight="1">
      <c r="I941" s="978"/>
      <c r="J941" s="979"/>
    </row>
    <row r="942" spans="9:10" ht="14.25" customHeight="1">
      <c r="I942" s="978"/>
      <c r="J942" s="979"/>
    </row>
    <row r="943" spans="9:10" ht="14.25" customHeight="1">
      <c r="I943" s="978"/>
      <c r="J943" s="979"/>
    </row>
    <row r="944" spans="9:10" ht="14.25" customHeight="1">
      <c r="I944" s="978"/>
      <c r="J944" s="979"/>
    </row>
    <row r="945" spans="9:10" ht="14.25" customHeight="1">
      <c r="I945" s="978"/>
      <c r="J945" s="979"/>
    </row>
    <row r="946" spans="9:10" ht="14.25" customHeight="1">
      <c r="I946" s="978"/>
      <c r="J946" s="979"/>
    </row>
    <row r="947" spans="9:10" ht="14.25" customHeight="1">
      <c r="I947" s="978"/>
      <c r="J947" s="979"/>
    </row>
    <row r="948" spans="9:10" ht="14.25" customHeight="1">
      <c r="I948" s="978"/>
      <c r="J948" s="979"/>
    </row>
    <row r="949" spans="9:10" ht="14.25" customHeight="1">
      <c r="I949" s="978"/>
      <c r="J949" s="979"/>
    </row>
    <row r="950" spans="9:10" ht="14.25" customHeight="1">
      <c r="I950" s="978"/>
      <c r="J950" s="979"/>
    </row>
    <row r="951" spans="9:10" ht="14.25" customHeight="1">
      <c r="I951" s="978"/>
      <c r="J951" s="979"/>
    </row>
    <row r="952" spans="9:10" ht="14.25" customHeight="1">
      <c r="I952" s="978"/>
      <c r="J952" s="979"/>
    </row>
    <row r="953" spans="9:10" ht="14.25" customHeight="1">
      <c r="I953" s="978"/>
      <c r="J953" s="979"/>
    </row>
    <row r="954" spans="9:10" ht="14.25" customHeight="1">
      <c r="I954" s="978"/>
      <c r="J954" s="979"/>
    </row>
    <row r="955" spans="9:10" ht="14.25" customHeight="1">
      <c r="I955" s="978"/>
      <c r="J955" s="979"/>
    </row>
    <row r="956" spans="9:10" ht="14.25" customHeight="1">
      <c r="I956" s="978"/>
      <c r="J956" s="979"/>
    </row>
    <row r="957" spans="9:10" ht="14.25" customHeight="1">
      <c r="I957" s="978"/>
      <c r="J957" s="979"/>
    </row>
    <row r="958" spans="9:10" ht="14.25" customHeight="1">
      <c r="I958" s="978"/>
      <c r="J958" s="979"/>
    </row>
    <row r="959" spans="9:10" ht="14.25" customHeight="1">
      <c r="I959" s="978"/>
      <c r="J959" s="979"/>
    </row>
    <row r="960" spans="9:10" ht="14.25" customHeight="1">
      <c r="I960" s="978"/>
      <c r="J960" s="979"/>
    </row>
    <row r="961" spans="9:10" ht="14.25" customHeight="1">
      <c r="I961" s="978"/>
      <c r="J961" s="979"/>
    </row>
    <row r="962" spans="9:10" ht="14.25" customHeight="1">
      <c r="I962" s="978"/>
      <c r="J962" s="979"/>
    </row>
    <row r="963" spans="9:10" ht="14.25" customHeight="1">
      <c r="I963" s="978"/>
      <c r="J963" s="979"/>
    </row>
    <row r="964" spans="9:10" ht="14.25" customHeight="1">
      <c r="I964" s="978"/>
      <c r="J964" s="979"/>
    </row>
    <row r="965" spans="9:10" ht="14.25" customHeight="1">
      <c r="I965" s="978"/>
      <c r="J965" s="979"/>
    </row>
    <row r="966" spans="9:10" ht="14.25" customHeight="1">
      <c r="I966" s="978"/>
      <c r="J966" s="979"/>
    </row>
    <row r="967" spans="9:10" ht="14.25" customHeight="1">
      <c r="I967" s="978"/>
      <c r="J967" s="979"/>
    </row>
    <row r="968" spans="9:10" ht="14.25" customHeight="1">
      <c r="I968" s="978"/>
      <c r="J968" s="979"/>
    </row>
    <row r="969" spans="9:10" ht="14.25" customHeight="1">
      <c r="I969" s="978"/>
      <c r="J969" s="979"/>
    </row>
    <row r="970" spans="9:10" ht="14.25" customHeight="1">
      <c r="I970" s="978"/>
      <c r="J970" s="979"/>
    </row>
    <row r="971" spans="9:10" ht="14.25" customHeight="1">
      <c r="I971" s="978"/>
      <c r="J971" s="979"/>
    </row>
    <row r="972" spans="9:10" ht="14.25" customHeight="1">
      <c r="I972" s="978"/>
      <c r="J972" s="979"/>
    </row>
    <row r="973" spans="9:10" ht="14.25" customHeight="1">
      <c r="I973" s="978"/>
      <c r="J973" s="979"/>
    </row>
    <row r="974" spans="9:10" ht="14.25" customHeight="1">
      <c r="I974" s="978"/>
      <c r="J974" s="979"/>
    </row>
    <row r="975" spans="9:10" ht="14.25" customHeight="1">
      <c r="I975" s="978"/>
      <c r="J975" s="979"/>
    </row>
    <row r="976" spans="9:10" ht="14.25" customHeight="1">
      <c r="I976" s="978"/>
      <c r="J976" s="979"/>
    </row>
    <row r="977" spans="9:10" ht="14.25" customHeight="1">
      <c r="I977" s="978"/>
      <c r="J977" s="979"/>
    </row>
    <row r="978" spans="9:10" ht="14.25" customHeight="1">
      <c r="I978" s="978"/>
      <c r="J978" s="979"/>
    </row>
    <row r="979" spans="9:10" ht="14.25" customHeight="1">
      <c r="I979" s="978"/>
      <c r="J979" s="979"/>
    </row>
    <row r="980" spans="9:10" ht="14.25" customHeight="1">
      <c r="I980" s="978"/>
      <c r="J980" s="979"/>
    </row>
    <row r="981" spans="9:10" ht="14.25" customHeight="1">
      <c r="I981" s="978"/>
      <c r="J981" s="979"/>
    </row>
    <row r="982" spans="9:10" ht="14.25" customHeight="1">
      <c r="I982" s="978"/>
      <c r="J982" s="979"/>
    </row>
    <row r="983" spans="9:10" ht="14.25" customHeight="1">
      <c r="I983" s="978"/>
      <c r="J983" s="979"/>
    </row>
    <row r="984" spans="9:10" ht="14.25" customHeight="1">
      <c r="I984" s="978"/>
      <c r="J984" s="979"/>
    </row>
    <row r="985" spans="9:10" ht="14.25" customHeight="1">
      <c r="I985" s="978"/>
      <c r="J985" s="979"/>
    </row>
    <row r="986" spans="9:10" ht="14.25" customHeight="1">
      <c r="I986" s="978"/>
      <c r="J986" s="979"/>
    </row>
    <row r="987" spans="9:10" ht="14.25" customHeight="1">
      <c r="I987" s="978"/>
      <c r="J987" s="979"/>
    </row>
    <row r="988" spans="9:10" ht="14.25" customHeight="1">
      <c r="I988" s="978"/>
      <c r="J988" s="979"/>
    </row>
    <row r="989" spans="9:10" ht="14.25" customHeight="1">
      <c r="I989" s="978"/>
      <c r="J989" s="979"/>
    </row>
    <row r="990" spans="9:10" ht="14.25" customHeight="1">
      <c r="I990" s="978"/>
      <c r="J990" s="979"/>
    </row>
    <row r="991" spans="9:10" ht="14.25" customHeight="1">
      <c r="I991" s="978"/>
      <c r="J991" s="979"/>
    </row>
    <row r="992" spans="9:10" ht="14.25" customHeight="1">
      <c r="I992" s="978"/>
      <c r="J992" s="979"/>
    </row>
    <row r="993" spans="9:10" ht="14.25" customHeight="1">
      <c r="I993" s="978"/>
      <c r="J993" s="979"/>
    </row>
    <row r="994" spans="9:10" ht="14.25" customHeight="1">
      <c r="I994" s="978"/>
      <c r="J994" s="979"/>
    </row>
    <row r="995" spans="9:10" ht="14.25" customHeight="1">
      <c r="I995" s="978"/>
      <c r="J995" s="979"/>
    </row>
    <row r="996" spans="9:10" ht="14.25" customHeight="1">
      <c r="I996" s="978"/>
      <c r="J996" s="979"/>
    </row>
    <row r="997" spans="9:10" ht="14.25" customHeight="1">
      <c r="I997" s="978"/>
      <c r="J997" s="979"/>
    </row>
    <row r="998" spans="9:10" ht="14.25" customHeight="1">
      <c r="I998" s="978"/>
      <c r="J998" s="979"/>
    </row>
    <row r="999" spans="9:10" ht="14.25" customHeight="1">
      <c r="I999" s="978"/>
      <c r="J999" s="979"/>
    </row>
    <row r="1000" spans="9:10" ht="14.25" customHeight="1">
      <c r="I1000" s="978"/>
      <c r="J1000" s="979"/>
    </row>
    <row r="1001" spans="9:10" ht="14.25" customHeight="1">
      <c r="I1001" s="978"/>
      <c r="J1001" s="979"/>
    </row>
    <row r="1002" spans="9:10" ht="14.25" customHeight="1">
      <c r="I1002" s="978"/>
      <c r="J1002" s="979"/>
    </row>
    <row r="1003" spans="9:10" ht="14.25" customHeight="1">
      <c r="I1003" s="978"/>
      <c r="J1003" s="979"/>
    </row>
    <row r="1004" spans="9:10" ht="14.25" customHeight="1">
      <c r="I1004" s="978"/>
      <c r="J1004" s="979"/>
    </row>
    <row r="1005" spans="9:10" ht="14.25" customHeight="1">
      <c r="I1005" s="978"/>
      <c r="J1005" s="979"/>
    </row>
    <row r="1006" spans="9:10" ht="14.25" customHeight="1">
      <c r="I1006" s="978"/>
      <c r="J1006" s="979"/>
    </row>
    <row r="1007" spans="9:10" ht="14.25" customHeight="1">
      <c r="I1007" s="978"/>
      <c r="J1007" s="979"/>
    </row>
    <row r="1008" spans="9:10" ht="14.25" customHeight="1">
      <c r="I1008" s="978"/>
      <c r="J1008" s="979"/>
    </row>
    <row r="1009" spans="9:10" ht="14.25" customHeight="1">
      <c r="I1009" s="978"/>
      <c r="J1009" s="979"/>
    </row>
    <row r="1010" spans="9:10" ht="14.25" customHeight="1">
      <c r="I1010" s="978"/>
      <c r="J1010" s="979"/>
    </row>
    <row r="1011" spans="9:10" ht="14.25" customHeight="1">
      <c r="I1011" s="978"/>
      <c r="J1011" s="979"/>
    </row>
    <row r="1012" spans="9:10" ht="14.25" customHeight="1">
      <c r="I1012" s="978"/>
      <c r="J1012" s="979"/>
    </row>
    <row r="1013" spans="9:10" ht="14.25" customHeight="1">
      <c r="I1013" s="978"/>
      <c r="J1013" s="979"/>
    </row>
    <row r="1014" spans="9:10" ht="14.25" customHeight="1">
      <c r="I1014" s="978"/>
      <c r="J1014" s="979"/>
    </row>
    <row r="1015" spans="9:10" ht="14.25" customHeight="1">
      <c r="I1015" s="978"/>
      <c r="J1015" s="979"/>
    </row>
    <row r="1016" spans="9:10" ht="14.25" customHeight="1">
      <c r="I1016" s="978"/>
      <c r="J1016" s="979"/>
    </row>
    <row r="1017" spans="9:10" ht="14.25" customHeight="1">
      <c r="I1017" s="978"/>
      <c r="J1017" s="979"/>
    </row>
    <row r="1018" spans="9:10" ht="14.25" customHeight="1">
      <c r="I1018" s="978"/>
      <c r="J1018" s="979"/>
    </row>
    <row r="1019" spans="9:10" ht="14.25" customHeight="1">
      <c r="I1019" s="978"/>
      <c r="J1019" s="979"/>
    </row>
    <row r="1020" spans="9:10" ht="14.25" customHeight="1">
      <c r="I1020" s="978"/>
      <c r="J1020" s="979"/>
    </row>
    <row r="1021" spans="9:10" ht="14.25" customHeight="1">
      <c r="I1021" s="978"/>
      <c r="J1021" s="979"/>
    </row>
    <row r="1022" spans="9:10" ht="14.25" customHeight="1">
      <c r="I1022" s="978"/>
      <c r="J1022" s="979"/>
    </row>
    <row r="1023" spans="9:10" ht="14.25" customHeight="1">
      <c r="I1023" s="978"/>
      <c r="J1023" s="979"/>
    </row>
    <row r="1024" spans="9:10" ht="14.25" customHeight="1">
      <c r="I1024" s="978"/>
      <c r="J1024" s="979"/>
    </row>
    <row r="1025" spans="9:10" ht="14.25" customHeight="1">
      <c r="I1025" s="978"/>
      <c r="J1025" s="979"/>
    </row>
    <row r="1026" spans="9:10" ht="14.25" customHeight="1">
      <c r="I1026" s="978"/>
      <c r="J1026" s="979"/>
    </row>
    <row r="1027" spans="9:10" ht="14.25" customHeight="1">
      <c r="I1027" s="978"/>
      <c r="J1027" s="979"/>
    </row>
    <row r="1028" spans="9:10" ht="14.25" customHeight="1">
      <c r="I1028" s="978"/>
      <c r="J1028" s="979"/>
    </row>
    <row r="1029" spans="9:10" ht="14.25" customHeight="1">
      <c r="I1029" s="978"/>
      <c r="J1029" s="979"/>
    </row>
    <row r="1030" spans="9:10" ht="14.25" customHeight="1">
      <c r="I1030" s="978"/>
      <c r="J1030" s="979"/>
    </row>
    <row r="1031" spans="9:10" ht="14.25" customHeight="1">
      <c r="I1031" s="978"/>
      <c r="J1031" s="979"/>
    </row>
    <row r="1032" spans="9:10" ht="14.25" customHeight="1">
      <c r="I1032" s="978"/>
      <c r="J1032" s="979"/>
    </row>
    <row r="1033" spans="9:10" ht="14.25" customHeight="1">
      <c r="I1033" s="978"/>
      <c r="J1033" s="979"/>
    </row>
    <row r="1034" spans="9:10" ht="14.25" customHeight="1">
      <c r="I1034" s="978"/>
      <c r="J1034" s="979"/>
    </row>
    <row r="1035" spans="9:10" ht="14.25" customHeight="1">
      <c r="I1035" s="978"/>
      <c r="J1035" s="979"/>
    </row>
    <row r="1036" spans="9:10" ht="14.25" customHeight="1">
      <c r="I1036" s="978"/>
      <c r="J1036" s="979"/>
    </row>
    <row r="1037" spans="9:10" ht="14.25" customHeight="1">
      <c r="I1037" s="978"/>
      <c r="J1037" s="979"/>
    </row>
    <row r="1038" spans="9:10" ht="14.25" customHeight="1">
      <c r="I1038" s="978"/>
      <c r="J1038" s="979"/>
    </row>
    <row r="1039" spans="9:10" ht="14.25" customHeight="1">
      <c r="I1039" s="978"/>
      <c r="J1039" s="979"/>
    </row>
    <row r="1040" spans="9:10" ht="14.25" customHeight="1">
      <c r="I1040" s="978"/>
      <c r="J1040" s="979"/>
    </row>
    <row r="1041" spans="9:10" ht="14.25" customHeight="1">
      <c r="I1041" s="978"/>
      <c r="J1041" s="979"/>
    </row>
    <row r="1042" spans="9:10" ht="14.25" customHeight="1">
      <c r="I1042" s="978"/>
      <c r="J1042" s="979"/>
    </row>
    <row r="1043" spans="9:10" ht="14.25" customHeight="1">
      <c r="I1043" s="978"/>
      <c r="J1043" s="979"/>
    </row>
    <row r="1044" spans="9:10" ht="14.25" customHeight="1">
      <c r="I1044" s="978"/>
      <c r="J1044" s="979"/>
    </row>
    <row r="1045" spans="9:10" ht="14.25" customHeight="1">
      <c r="I1045" s="978"/>
      <c r="J1045" s="979"/>
    </row>
    <row r="1046" spans="9:10" ht="14.25" customHeight="1">
      <c r="I1046" s="978"/>
      <c r="J1046" s="979"/>
    </row>
    <row r="1047" spans="9:10" ht="14.25" customHeight="1">
      <c r="I1047" s="978"/>
      <c r="J1047" s="979"/>
    </row>
    <row r="1048" spans="9:10" ht="14.25" customHeight="1">
      <c r="I1048" s="978"/>
      <c r="J1048" s="979"/>
    </row>
    <row r="1049" spans="9:10" ht="14.25" customHeight="1">
      <c r="I1049" s="978"/>
      <c r="J1049" s="979"/>
    </row>
    <row r="1050" spans="9:10" ht="14.25" customHeight="1">
      <c r="I1050" s="978"/>
      <c r="J1050" s="979"/>
    </row>
    <row r="1051" spans="9:10" ht="14.25" customHeight="1">
      <c r="I1051" s="978"/>
      <c r="J1051" s="979"/>
    </row>
    <row r="1052" spans="9:10" ht="14.25" customHeight="1">
      <c r="I1052" s="978"/>
      <c r="J1052" s="979"/>
    </row>
    <row r="1053" spans="9:10" ht="14.25" customHeight="1">
      <c r="I1053" s="978"/>
      <c r="J1053" s="979"/>
    </row>
    <row r="1054" spans="9:10" ht="14.25" customHeight="1">
      <c r="I1054" s="978"/>
      <c r="J1054" s="979"/>
    </row>
    <row r="1055" spans="9:10" ht="14.25" customHeight="1">
      <c r="I1055" s="978"/>
      <c r="J1055" s="979"/>
    </row>
    <row r="1056" spans="9:10" ht="14.25" customHeight="1">
      <c r="I1056" s="978"/>
      <c r="J1056" s="979"/>
    </row>
    <row r="1057" spans="9:10" ht="14.25" customHeight="1">
      <c r="I1057" s="978"/>
      <c r="J1057" s="979"/>
    </row>
    <row r="1058" spans="9:10" ht="14.25" customHeight="1">
      <c r="I1058" s="978"/>
      <c r="J1058" s="979"/>
    </row>
    <row r="1059" spans="9:10" ht="14.25" customHeight="1">
      <c r="I1059" s="978"/>
      <c r="J1059" s="979"/>
    </row>
    <row r="1060" spans="9:10" ht="14.25" customHeight="1">
      <c r="I1060" s="978"/>
      <c r="J1060" s="979"/>
    </row>
    <row r="1061" spans="9:10" ht="14.25" customHeight="1">
      <c r="I1061" s="978"/>
      <c r="J1061" s="979"/>
    </row>
    <row r="1062" spans="9:10" ht="14.25" customHeight="1">
      <c r="I1062" s="978"/>
      <c r="J1062" s="979"/>
    </row>
    <row r="1063" spans="9:10" ht="14.25" customHeight="1">
      <c r="I1063" s="978"/>
      <c r="J1063" s="979"/>
    </row>
    <row r="1064" spans="9:10" ht="14.25" customHeight="1">
      <c r="I1064" s="978"/>
      <c r="J1064" s="979"/>
    </row>
    <row r="1065" spans="9:10" ht="14.25" customHeight="1">
      <c r="I1065" s="978"/>
      <c r="J1065" s="979"/>
    </row>
    <row r="1066" spans="9:10" ht="14.25" customHeight="1">
      <c r="I1066" s="978"/>
      <c r="J1066" s="979"/>
    </row>
    <row r="1067" spans="9:10" ht="14.25" customHeight="1">
      <c r="I1067" s="978"/>
      <c r="J1067" s="979"/>
    </row>
    <row r="1068" spans="9:10" ht="14.25" customHeight="1">
      <c r="I1068" s="978"/>
      <c r="J1068" s="979"/>
    </row>
  </sheetData>
  <mergeCells count="1">
    <mergeCell ref="C5:F7"/>
  </mergeCells>
  <conditionalFormatting sqref="AC6">
    <cfRule type="iconSet" priority="1">
      <iconSet iconSet="3Arrows">
        <cfvo type="percent" val="0"/>
        <cfvo type="percent" val="33"/>
        <cfvo type="percent" val="67"/>
      </iconSet>
    </cfRule>
  </conditionalFormatting>
  <dataValidations count="3">
    <dataValidation type="list" allowBlank="1" showErrorMessage="1" sqref="A96" xr:uid="{24CAC17D-1DF1-4663-90D7-3F2537175CC7}">
      <formula1>$A$5:$A$6</formula1>
    </dataValidation>
    <dataValidation type="list" allowBlank="1" showErrorMessage="1" sqref="A95" xr:uid="{ECA47734-5F08-4C8A-B8F1-FC59BF5AD733}">
      <formula1>$B$142:$B$151</formula1>
    </dataValidation>
    <dataValidation type="list" allowBlank="1" showErrorMessage="1" sqref="I5:I92" xr:uid="{2E2B2AD0-8217-4DC7-9451-BB2AED59E3BC}">
      <formula1>"เร็วกว่าแผน,เป็นไปตามแผน,ล่าช้ากว่าแผน,ยังไม่เริ่มดำเนินโครงการ"</formula1>
    </dataValidation>
  </dataValidations>
  <pageMargins left="0.7" right="0.7" top="0.75" bottom="0.75" header="0" footer="0"/>
  <pageSetup paperSize="9" orientation="landscape"/>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BA460E-FAD8-4A54-A621-08A66213B916}">
  <sheetPr codeName="Sheet12">
    <tabColor theme="9"/>
  </sheetPr>
  <dimension ref="A1:AI48"/>
  <sheetViews>
    <sheetView zoomScale="55" zoomScaleNormal="55" workbookViewId="0">
      <selection activeCell="M15" sqref="M15"/>
    </sheetView>
  </sheetViews>
  <sheetFormatPr defaultColWidth="9" defaultRowHeight="13.8"/>
  <cols>
    <col min="1" max="1" width="11.88671875" style="816" customWidth="1"/>
    <col min="2" max="2" width="36.6640625" style="816" customWidth="1"/>
    <col min="3" max="3" width="10.6640625" style="816" customWidth="1"/>
    <col min="4" max="4" width="25.109375" style="816" customWidth="1"/>
    <col min="5" max="5" width="67.21875" style="816" customWidth="1"/>
    <col min="6" max="6" width="33.77734375" style="816" customWidth="1"/>
    <col min="7" max="7" width="19.77734375" style="816" customWidth="1"/>
    <col min="8" max="8" width="17.109375" style="816" customWidth="1"/>
    <col min="9" max="9" width="19.33203125" style="816" customWidth="1"/>
    <col min="10" max="10" width="14.21875" style="816" customWidth="1"/>
    <col min="11" max="11" width="13.33203125" style="816" customWidth="1"/>
    <col min="12" max="12" width="19.21875" style="816" customWidth="1"/>
    <col min="13" max="13" width="30.6640625" style="816" customWidth="1"/>
    <col min="14" max="15" width="15.33203125" style="816" customWidth="1"/>
    <col min="16" max="16" width="23.109375" style="816" customWidth="1"/>
    <col min="17" max="17" width="9" style="816" customWidth="1"/>
    <col min="18" max="18" width="24" style="816" customWidth="1"/>
    <col min="19" max="19" width="9" style="816"/>
    <col min="20" max="20" width="14.33203125" style="816" bestFit="1" customWidth="1"/>
    <col min="21" max="21" width="9" style="816"/>
    <col min="22" max="22" width="9.109375" style="816" bestFit="1" customWidth="1"/>
    <col min="23" max="23" width="9" style="816"/>
    <col min="24" max="24" width="10.33203125" style="816" bestFit="1" customWidth="1"/>
    <col min="25" max="25" width="9" style="816"/>
    <col min="26" max="26" width="11.6640625" style="816" bestFit="1" customWidth="1"/>
    <col min="27" max="27" width="9.109375" style="816" bestFit="1" customWidth="1"/>
    <col min="28" max="28" width="10.21875" style="816" bestFit="1" customWidth="1"/>
    <col min="29" max="29" width="13.109375" style="816" bestFit="1" customWidth="1"/>
    <col min="30" max="16384" width="9" style="816"/>
  </cols>
  <sheetData>
    <row r="1" spans="1:35" ht="17.399999999999999">
      <c r="A1" s="95" t="s">
        <v>104</v>
      </c>
      <c r="B1" s="95" t="s">
        <v>1023</v>
      </c>
    </row>
    <row r="2" spans="1:35" ht="17.399999999999999">
      <c r="A2" s="95" t="s">
        <v>106</v>
      </c>
      <c r="B2" s="95" t="s">
        <v>1024</v>
      </c>
    </row>
    <row r="3" spans="1:35" ht="18" thickBot="1">
      <c r="A3" s="95" t="s">
        <v>108</v>
      </c>
      <c r="B3" s="551" t="s">
        <v>1437</v>
      </c>
    </row>
    <row r="4" spans="1:35" s="815" customFormat="1" ht="69.599999999999994" thickBot="1">
      <c r="A4" s="906" t="s">
        <v>1</v>
      </c>
      <c r="B4" s="907" t="s">
        <v>110</v>
      </c>
      <c r="C4" s="878" t="s">
        <v>111</v>
      </c>
      <c r="D4" s="839" t="s">
        <v>112</v>
      </c>
      <c r="E4" s="840" t="s">
        <v>113</v>
      </c>
      <c r="F4" s="840" t="s">
        <v>114</v>
      </c>
      <c r="G4" s="839" t="s">
        <v>115</v>
      </c>
      <c r="H4" s="880" t="s">
        <v>116</v>
      </c>
      <c r="I4" s="839" t="s">
        <v>117</v>
      </c>
      <c r="J4" s="839" t="s">
        <v>368</v>
      </c>
      <c r="K4" s="839" t="s">
        <v>119</v>
      </c>
      <c r="L4" s="839" t="s">
        <v>120</v>
      </c>
      <c r="M4" s="840" t="s">
        <v>121</v>
      </c>
      <c r="N4" s="840" t="s">
        <v>109</v>
      </c>
      <c r="O4" s="839" t="s">
        <v>122</v>
      </c>
      <c r="P4" s="839" t="s">
        <v>123</v>
      </c>
      <c r="Q4" s="839" t="s">
        <v>124</v>
      </c>
      <c r="R4" s="839" t="s">
        <v>125</v>
      </c>
      <c r="S4" s="329" t="s">
        <v>370</v>
      </c>
      <c r="T4" s="784"/>
      <c r="U4" s="529" t="s">
        <v>371</v>
      </c>
      <c r="V4" s="530"/>
      <c r="W4" s="530"/>
      <c r="X4" s="530"/>
      <c r="Y4" s="530"/>
      <c r="Z4" s="530"/>
      <c r="AA4" s="530"/>
      <c r="AB4" s="236"/>
      <c r="AC4" s="530"/>
      <c r="AD4" s="81"/>
      <c r="AE4" s="531" t="s">
        <v>372</v>
      </c>
      <c r="AF4" s="531" t="s">
        <v>373</v>
      </c>
      <c r="AG4" s="531" t="s">
        <v>140</v>
      </c>
      <c r="AH4" s="531" t="s">
        <v>132</v>
      </c>
      <c r="AI4" s="531" t="s">
        <v>150</v>
      </c>
    </row>
    <row r="5" spans="1:35" s="853" customFormat="1">
      <c r="A5" s="849" t="s">
        <v>1741</v>
      </c>
      <c r="B5" s="850" t="s">
        <v>127</v>
      </c>
      <c r="C5" s="851"/>
      <c r="D5" s="851"/>
      <c r="E5" s="851"/>
      <c r="F5" s="852"/>
      <c r="G5" s="818"/>
      <c r="H5" s="818"/>
      <c r="I5" s="828"/>
      <c r="J5" s="818"/>
      <c r="K5" s="818"/>
      <c r="L5" s="818"/>
      <c r="M5" s="818"/>
      <c r="N5" s="818"/>
      <c r="O5" s="818"/>
      <c r="P5" s="818"/>
      <c r="Q5" s="818"/>
      <c r="R5" s="818"/>
      <c r="S5" s="834"/>
      <c r="U5" s="362" t="s">
        <v>375</v>
      </c>
      <c r="V5" s="362" t="s">
        <v>1027</v>
      </c>
      <c r="W5" s="362" t="s">
        <v>783</v>
      </c>
      <c r="X5" s="362" t="s">
        <v>1742</v>
      </c>
      <c r="Y5" s="362" t="s">
        <v>379</v>
      </c>
      <c r="Z5" s="362" t="s">
        <v>1561</v>
      </c>
      <c r="AA5" s="362" t="s">
        <v>973</v>
      </c>
      <c r="AB5" s="362" t="s">
        <v>545</v>
      </c>
      <c r="AC5" s="536" t="s">
        <v>383</v>
      </c>
      <c r="AD5" s="81"/>
      <c r="AE5" s="328"/>
      <c r="AF5" s="328"/>
      <c r="AG5" s="328"/>
      <c r="AH5" s="328"/>
      <c r="AI5" s="328"/>
    </row>
    <row r="6" spans="1:35" s="853" customFormat="1">
      <c r="A6" s="849" t="s">
        <v>1741</v>
      </c>
      <c r="B6" s="850" t="s">
        <v>128</v>
      </c>
      <c r="C6" s="854"/>
      <c r="D6" s="854"/>
      <c r="E6" s="854"/>
      <c r="F6" s="855"/>
      <c r="G6" s="818"/>
      <c r="H6" s="818"/>
      <c r="I6" s="828"/>
      <c r="J6" s="818"/>
      <c r="K6" s="818"/>
      <c r="L6" s="818"/>
      <c r="M6" s="818"/>
      <c r="N6" s="818"/>
      <c r="O6" s="818"/>
      <c r="P6" s="818"/>
      <c r="Q6" s="818"/>
      <c r="R6" s="818"/>
      <c r="S6" s="834"/>
      <c r="U6" s="537" t="s">
        <v>384</v>
      </c>
      <c r="V6" s="538">
        <f>(K8+K10)/2</f>
        <v>0</v>
      </c>
      <c r="W6" s="538"/>
      <c r="X6" s="538">
        <f>(K16+K19+K20+K23)/4</f>
        <v>0</v>
      </c>
      <c r="Y6" s="538"/>
      <c r="Z6" s="538">
        <f>(K12+K14)/2</f>
        <v>1</v>
      </c>
      <c r="AA6" s="538">
        <f>(K31+K33+K35)/3</f>
        <v>0</v>
      </c>
      <c r="AB6" s="538">
        <f>(K25+K26+K28+K30)/4</f>
        <v>0.28749999999999998</v>
      </c>
      <c r="AC6" s="539">
        <f>AVERAGE(V6:AB6)</f>
        <v>0.25750000000000001</v>
      </c>
      <c r="AD6" s="81"/>
      <c r="AE6" s="81"/>
      <c r="AF6" s="81"/>
      <c r="AG6" s="81"/>
      <c r="AH6" s="81"/>
      <c r="AI6" s="81"/>
    </row>
    <row r="7" spans="1:35" s="853" customFormat="1" ht="55.2">
      <c r="A7" s="849" t="s">
        <v>1741</v>
      </c>
      <c r="B7" s="856" t="s">
        <v>385</v>
      </c>
      <c r="C7" s="857"/>
      <c r="D7" s="879" t="s">
        <v>1743</v>
      </c>
      <c r="E7" s="857" t="s">
        <v>139</v>
      </c>
      <c r="F7" s="858"/>
      <c r="G7" s="845" t="s">
        <v>1744</v>
      </c>
      <c r="H7" s="859">
        <v>1000000</v>
      </c>
      <c r="I7" s="828" t="s">
        <v>140</v>
      </c>
      <c r="J7" s="860">
        <v>0.5</v>
      </c>
      <c r="K7" s="861">
        <v>1</v>
      </c>
      <c r="L7" s="818"/>
      <c r="M7" s="845" t="s">
        <v>1745</v>
      </c>
      <c r="N7" s="845" t="s">
        <v>1746</v>
      </c>
      <c r="O7" s="862" t="s">
        <v>1747</v>
      </c>
      <c r="P7" s="863"/>
      <c r="Q7" s="862"/>
      <c r="R7" s="864"/>
      <c r="S7" s="834"/>
    </row>
    <row r="8" spans="1:35" s="853" customFormat="1" ht="41.4">
      <c r="A8" s="849" t="s">
        <v>1741</v>
      </c>
      <c r="B8" s="865" t="s">
        <v>135</v>
      </c>
      <c r="C8" s="865" t="s">
        <v>1748</v>
      </c>
      <c r="D8" s="843" t="s">
        <v>1749</v>
      </c>
      <c r="E8" s="835" t="s">
        <v>1750</v>
      </c>
      <c r="F8" s="819"/>
      <c r="G8" s="820" t="s">
        <v>139</v>
      </c>
      <c r="H8" s="821">
        <v>100000000</v>
      </c>
      <c r="I8" s="828" t="s">
        <v>150</v>
      </c>
      <c r="J8" s="866">
        <v>0</v>
      </c>
      <c r="K8" s="867">
        <v>0</v>
      </c>
      <c r="L8" s="866"/>
      <c r="M8" s="827"/>
      <c r="N8" s="827"/>
      <c r="O8" s="827"/>
      <c r="P8" s="835" t="s">
        <v>1751</v>
      </c>
      <c r="Q8" s="820"/>
      <c r="R8" s="820"/>
      <c r="S8" s="881">
        <v>0</v>
      </c>
    </row>
    <row r="9" spans="1:35" s="853" customFormat="1" ht="27.6">
      <c r="A9" s="849" t="s">
        <v>1741</v>
      </c>
      <c r="B9" s="865" t="s">
        <v>135</v>
      </c>
      <c r="C9" s="865" t="s">
        <v>1748</v>
      </c>
      <c r="D9" s="843" t="s">
        <v>1749</v>
      </c>
      <c r="E9" s="904" t="s">
        <v>1752</v>
      </c>
      <c r="F9" s="819"/>
      <c r="G9" s="820"/>
      <c r="H9" s="821"/>
      <c r="I9" s="828"/>
      <c r="J9" s="866"/>
      <c r="K9" s="867"/>
      <c r="L9" s="866"/>
      <c r="M9" s="827"/>
      <c r="N9" s="827"/>
      <c r="O9" s="827"/>
      <c r="P9" s="835"/>
      <c r="Q9" s="820"/>
      <c r="R9" s="820"/>
      <c r="S9" s="881">
        <v>0</v>
      </c>
    </row>
    <row r="10" spans="1:35" s="853" customFormat="1" ht="27.6">
      <c r="A10" s="868" t="s">
        <v>1741</v>
      </c>
      <c r="B10" s="868" t="s">
        <v>135</v>
      </c>
      <c r="C10" s="868" t="s">
        <v>1753</v>
      </c>
      <c r="D10" s="910" t="s">
        <v>1754</v>
      </c>
      <c r="E10" s="874" t="s">
        <v>1755</v>
      </c>
      <c r="F10" s="824"/>
      <c r="G10" s="825" t="s">
        <v>139</v>
      </c>
      <c r="H10" s="869" t="s">
        <v>1641</v>
      </c>
      <c r="I10" s="826" t="s">
        <v>150</v>
      </c>
      <c r="J10" s="861">
        <v>0</v>
      </c>
      <c r="K10" s="861">
        <v>0</v>
      </c>
      <c r="L10" s="861"/>
      <c r="M10" s="870" t="s">
        <v>1756</v>
      </c>
      <c r="N10" s="870"/>
      <c r="O10" s="870"/>
      <c r="P10" s="835" t="s">
        <v>1751</v>
      </c>
      <c r="Q10" s="826"/>
      <c r="R10" s="820"/>
      <c r="S10" s="881">
        <v>0</v>
      </c>
    </row>
    <row r="11" spans="1:35" s="853" customFormat="1">
      <c r="A11" s="868" t="s">
        <v>1741</v>
      </c>
      <c r="B11" s="868" t="s">
        <v>135</v>
      </c>
      <c r="C11" s="868" t="s">
        <v>1753</v>
      </c>
      <c r="D11" s="910" t="s">
        <v>1754</v>
      </c>
      <c r="E11" s="913" t="s">
        <v>1757</v>
      </c>
      <c r="F11" s="824"/>
      <c r="G11" s="825"/>
      <c r="H11" s="869"/>
      <c r="I11" s="826"/>
      <c r="J11" s="861"/>
      <c r="K11" s="861"/>
      <c r="L11" s="861"/>
      <c r="M11" s="870"/>
      <c r="N11" s="870"/>
      <c r="O11" s="870"/>
      <c r="P11" s="835"/>
      <c r="Q11" s="826"/>
      <c r="R11" s="820"/>
      <c r="S11" s="881">
        <v>0</v>
      </c>
    </row>
    <row r="12" spans="1:35" s="853" customFormat="1" ht="138">
      <c r="A12" s="882" t="s">
        <v>1741</v>
      </c>
      <c r="B12" s="882" t="s">
        <v>238</v>
      </c>
      <c r="C12" s="882" t="s">
        <v>1758</v>
      </c>
      <c r="D12" s="911" t="s">
        <v>1759</v>
      </c>
      <c r="E12" s="889" t="s">
        <v>1760</v>
      </c>
      <c r="F12" s="885"/>
      <c r="G12" s="886" t="s">
        <v>1761</v>
      </c>
      <c r="H12" s="887">
        <v>17820000</v>
      </c>
      <c r="I12" s="882" t="s">
        <v>140</v>
      </c>
      <c r="J12" s="888">
        <v>0</v>
      </c>
      <c r="K12" s="888">
        <v>1</v>
      </c>
      <c r="L12" s="888"/>
      <c r="M12" s="889" t="s">
        <v>1762</v>
      </c>
      <c r="N12" s="889" t="s">
        <v>1763</v>
      </c>
      <c r="O12" s="886" t="s">
        <v>1764</v>
      </c>
      <c r="P12" s="890" t="s">
        <v>182</v>
      </c>
      <c r="Q12" s="891" t="s">
        <v>1765</v>
      </c>
      <c r="R12" s="882"/>
      <c r="S12" s="894">
        <v>0</v>
      </c>
      <c r="T12" s="893" t="s">
        <v>1766</v>
      </c>
    </row>
    <row r="13" spans="1:35" s="853" customFormat="1">
      <c r="A13" s="882" t="s">
        <v>1741</v>
      </c>
      <c r="B13" s="882" t="s">
        <v>238</v>
      </c>
      <c r="C13" s="882" t="s">
        <v>1758</v>
      </c>
      <c r="D13" s="883" t="s">
        <v>1759</v>
      </c>
      <c r="E13" s="912" t="s">
        <v>1767</v>
      </c>
      <c r="F13" s="885"/>
      <c r="G13" s="886"/>
      <c r="H13" s="887"/>
      <c r="I13" s="882"/>
      <c r="J13" s="888"/>
      <c r="K13" s="888"/>
      <c r="L13" s="888"/>
      <c r="M13" s="889"/>
      <c r="N13" s="889"/>
      <c r="O13" s="872"/>
      <c r="P13" s="837"/>
      <c r="Q13" s="873"/>
      <c r="R13" s="826"/>
      <c r="S13" s="894">
        <v>0</v>
      </c>
      <c r="T13" s="893" t="s">
        <v>1766</v>
      </c>
    </row>
    <row r="14" spans="1:35" s="853" customFormat="1" ht="41.4">
      <c r="A14" s="882" t="s">
        <v>1741</v>
      </c>
      <c r="B14" s="882" t="s">
        <v>238</v>
      </c>
      <c r="C14" s="882" t="s">
        <v>1768</v>
      </c>
      <c r="D14" s="895" t="s">
        <v>1769</v>
      </c>
      <c r="E14" s="884" t="s">
        <v>1770</v>
      </c>
      <c r="F14" s="885"/>
      <c r="G14" s="886" t="s">
        <v>1761</v>
      </c>
      <c r="H14" s="887">
        <v>17820000</v>
      </c>
      <c r="I14" s="882" t="s">
        <v>140</v>
      </c>
      <c r="J14" s="888">
        <v>0.25</v>
      </c>
      <c r="K14" s="888">
        <v>1</v>
      </c>
      <c r="L14" s="888"/>
      <c r="M14" s="889" t="s">
        <v>1762</v>
      </c>
      <c r="N14" s="889" t="s">
        <v>1763</v>
      </c>
      <c r="O14" s="825" t="s">
        <v>1771</v>
      </c>
      <c r="P14" s="874" t="s">
        <v>366</v>
      </c>
      <c r="Q14" s="826"/>
      <c r="R14" s="826"/>
      <c r="S14" s="894">
        <v>0</v>
      </c>
      <c r="T14" s="893" t="s">
        <v>1766</v>
      </c>
    </row>
    <row r="15" spans="1:35" s="853" customFormat="1">
      <c r="A15" s="882" t="s">
        <v>1741</v>
      </c>
      <c r="B15" s="882" t="s">
        <v>238</v>
      </c>
      <c r="C15" s="882" t="s">
        <v>1768</v>
      </c>
      <c r="D15" s="895" t="s">
        <v>1769</v>
      </c>
      <c r="E15" s="884" t="s">
        <v>1772</v>
      </c>
      <c r="F15" s="885"/>
      <c r="G15" s="886"/>
      <c r="H15" s="887"/>
      <c r="I15" s="882"/>
      <c r="J15" s="888"/>
      <c r="K15" s="896"/>
      <c r="L15" s="888"/>
      <c r="M15" s="889"/>
      <c r="N15" s="889"/>
      <c r="O15" s="825"/>
      <c r="P15" s="874"/>
      <c r="Q15" s="826"/>
      <c r="R15" s="826"/>
      <c r="S15" s="881">
        <v>0</v>
      </c>
    </row>
    <row r="16" spans="1:35" s="853" customFormat="1" ht="69">
      <c r="A16" s="865" t="s">
        <v>1741</v>
      </c>
      <c r="B16" s="826" t="s">
        <v>190</v>
      </c>
      <c r="C16" s="868" t="s">
        <v>1773</v>
      </c>
      <c r="D16" s="822" t="s">
        <v>1774</v>
      </c>
      <c r="E16" s="823" t="s">
        <v>1775</v>
      </c>
      <c r="F16" s="824"/>
      <c r="G16" s="825" t="s">
        <v>139</v>
      </c>
      <c r="H16" s="871">
        <v>5000000</v>
      </c>
      <c r="I16" s="826" t="s">
        <v>150</v>
      </c>
      <c r="J16" s="861">
        <v>1</v>
      </c>
      <c r="K16" s="867">
        <v>0</v>
      </c>
      <c r="L16" s="866"/>
      <c r="M16" s="841" t="s">
        <v>1776</v>
      </c>
      <c r="N16" s="842" t="s">
        <v>1777</v>
      </c>
      <c r="O16" s="875" t="s">
        <v>1778</v>
      </c>
      <c r="P16" s="835" t="s">
        <v>1751</v>
      </c>
      <c r="Q16" s="820"/>
      <c r="R16" s="820"/>
      <c r="S16" s="881">
        <v>0</v>
      </c>
    </row>
    <row r="17" spans="1:20" s="853" customFormat="1">
      <c r="A17" s="865" t="s">
        <v>1741</v>
      </c>
      <c r="B17" s="826" t="s">
        <v>190</v>
      </c>
      <c r="C17" s="868" t="s">
        <v>1773</v>
      </c>
      <c r="D17" s="822" t="s">
        <v>1774</v>
      </c>
      <c r="E17" s="823" t="s">
        <v>1779</v>
      </c>
      <c r="F17" s="824"/>
      <c r="G17" s="825"/>
      <c r="H17" s="871"/>
      <c r="I17" s="826"/>
      <c r="J17" s="861"/>
      <c r="K17" s="867"/>
      <c r="L17" s="866"/>
      <c r="M17" s="841"/>
      <c r="N17" s="842"/>
      <c r="O17" s="875"/>
      <c r="P17" s="835"/>
      <c r="Q17" s="820"/>
      <c r="R17" s="820"/>
      <c r="S17" s="881">
        <v>0</v>
      </c>
    </row>
    <row r="18" spans="1:20" s="853" customFormat="1">
      <c r="A18" s="865" t="s">
        <v>1741</v>
      </c>
      <c r="B18" s="826" t="s">
        <v>190</v>
      </c>
      <c r="C18" s="868" t="s">
        <v>1773</v>
      </c>
      <c r="D18" s="822" t="s">
        <v>1774</v>
      </c>
      <c r="E18" s="823" t="s">
        <v>1780</v>
      </c>
      <c r="F18" s="824"/>
      <c r="G18" s="825"/>
      <c r="H18" s="871"/>
      <c r="I18" s="826"/>
      <c r="J18" s="861"/>
      <c r="K18" s="867"/>
      <c r="L18" s="866"/>
      <c r="M18" s="841"/>
      <c r="N18" s="842"/>
      <c r="O18" s="875"/>
      <c r="P18" s="835"/>
      <c r="Q18" s="820"/>
      <c r="R18" s="820"/>
      <c r="S18" s="881">
        <v>0</v>
      </c>
    </row>
    <row r="19" spans="1:20" s="853" customFormat="1" ht="82.8">
      <c r="A19" s="865" t="s">
        <v>1741</v>
      </c>
      <c r="B19" s="826" t="s">
        <v>190</v>
      </c>
      <c r="C19" s="868" t="s">
        <v>1781</v>
      </c>
      <c r="D19" s="844" t="s">
        <v>1782</v>
      </c>
      <c r="E19" s="823" t="s">
        <v>1783</v>
      </c>
      <c r="F19" s="824"/>
      <c r="G19" s="825" t="s">
        <v>139</v>
      </c>
      <c r="H19" s="871">
        <v>10000000</v>
      </c>
      <c r="I19" s="826" t="s">
        <v>150</v>
      </c>
      <c r="J19" s="861">
        <v>1</v>
      </c>
      <c r="K19" s="867">
        <v>0</v>
      </c>
      <c r="L19" s="866"/>
      <c r="M19" s="841" t="s">
        <v>1784</v>
      </c>
      <c r="N19" s="841" t="s">
        <v>1785</v>
      </c>
      <c r="O19" s="841" t="s">
        <v>1786</v>
      </c>
      <c r="P19" s="835" t="s">
        <v>1751</v>
      </c>
      <c r="Q19" s="841" t="s">
        <v>1787</v>
      </c>
      <c r="R19" s="828"/>
      <c r="S19" s="881">
        <v>0</v>
      </c>
    </row>
    <row r="20" spans="1:20" s="853" customFormat="1" ht="55.2">
      <c r="A20" s="865" t="s">
        <v>1741</v>
      </c>
      <c r="B20" s="828" t="s">
        <v>190</v>
      </c>
      <c r="C20" s="865" t="s">
        <v>1788</v>
      </c>
      <c r="D20" s="845" t="s">
        <v>1789</v>
      </c>
      <c r="E20" s="829" t="s">
        <v>1790</v>
      </c>
      <c r="F20" s="830"/>
      <c r="G20" s="820" t="s">
        <v>139</v>
      </c>
      <c r="H20" s="869" t="s">
        <v>1791</v>
      </c>
      <c r="I20" s="828" t="s">
        <v>150</v>
      </c>
      <c r="J20" s="866">
        <v>0</v>
      </c>
      <c r="K20" s="866">
        <v>0</v>
      </c>
      <c r="L20" s="866"/>
      <c r="M20" s="827"/>
      <c r="N20" s="827"/>
      <c r="O20" s="820"/>
      <c r="P20" s="835" t="s">
        <v>1751</v>
      </c>
      <c r="Q20" s="828"/>
      <c r="R20" s="820"/>
      <c r="S20" s="881">
        <v>0</v>
      </c>
    </row>
    <row r="21" spans="1:20" s="853" customFormat="1" ht="41.4">
      <c r="A21" s="865" t="s">
        <v>1741</v>
      </c>
      <c r="B21" s="828" t="s">
        <v>190</v>
      </c>
      <c r="C21" s="865" t="s">
        <v>1788</v>
      </c>
      <c r="D21" s="845" t="s">
        <v>1789</v>
      </c>
      <c r="E21" s="897" t="s">
        <v>1792</v>
      </c>
      <c r="F21" s="830"/>
      <c r="G21" s="820"/>
      <c r="H21" s="869"/>
      <c r="I21" s="828"/>
      <c r="J21" s="866"/>
      <c r="K21" s="866"/>
      <c r="L21" s="866"/>
      <c r="M21" s="827"/>
      <c r="N21" s="827"/>
      <c r="O21" s="820"/>
      <c r="P21" s="835"/>
      <c r="Q21" s="828"/>
      <c r="R21" s="820"/>
      <c r="S21" s="881">
        <v>0</v>
      </c>
    </row>
    <row r="22" spans="1:20" s="853" customFormat="1" ht="41.4">
      <c r="A22" s="865" t="s">
        <v>1741</v>
      </c>
      <c r="B22" s="828" t="s">
        <v>190</v>
      </c>
      <c r="C22" s="865" t="s">
        <v>1788</v>
      </c>
      <c r="D22" s="845" t="s">
        <v>1789</v>
      </c>
      <c r="E22" s="897" t="s">
        <v>1793</v>
      </c>
      <c r="F22" s="830"/>
      <c r="G22" s="820"/>
      <c r="H22" s="869"/>
      <c r="I22" s="828"/>
      <c r="J22" s="866"/>
      <c r="K22" s="866"/>
      <c r="L22" s="866"/>
      <c r="M22" s="827"/>
      <c r="N22" s="827"/>
      <c r="O22" s="820"/>
      <c r="P22" s="835"/>
      <c r="Q22" s="828"/>
      <c r="R22" s="820"/>
      <c r="S22" s="881">
        <v>0</v>
      </c>
    </row>
    <row r="23" spans="1:20" s="853" customFormat="1" ht="55.2">
      <c r="A23" s="865" t="s">
        <v>1741</v>
      </c>
      <c r="B23" s="828" t="s">
        <v>190</v>
      </c>
      <c r="C23" s="865" t="s">
        <v>1794</v>
      </c>
      <c r="D23" s="845" t="s">
        <v>1795</v>
      </c>
      <c r="E23" s="831" t="s">
        <v>1796</v>
      </c>
      <c r="F23" s="832"/>
      <c r="G23" s="820" t="s">
        <v>139</v>
      </c>
      <c r="H23" s="876">
        <v>4000000</v>
      </c>
      <c r="I23" s="828" t="s">
        <v>150</v>
      </c>
      <c r="J23" s="866">
        <v>0</v>
      </c>
      <c r="K23" s="866">
        <v>0</v>
      </c>
      <c r="L23" s="866"/>
      <c r="M23" s="827"/>
      <c r="N23" s="827"/>
      <c r="O23" s="820"/>
      <c r="P23" s="835" t="s">
        <v>1751</v>
      </c>
      <c r="Q23" s="828"/>
      <c r="R23" s="820"/>
      <c r="S23" s="881">
        <v>0</v>
      </c>
    </row>
    <row r="24" spans="1:20" s="853" customFormat="1" ht="27.6">
      <c r="A24" s="865" t="s">
        <v>1741</v>
      </c>
      <c r="B24" s="828" t="s">
        <v>190</v>
      </c>
      <c r="C24" s="865" t="s">
        <v>1794</v>
      </c>
      <c r="D24" s="845" t="s">
        <v>1795</v>
      </c>
      <c r="E24" s="898" t="s">
        <v>1797</v>
      </c>
      <c r="F24" s="833"/>
      <c r="G24" s="820"/>
      <c r="H24" s="876"/>
      <c r="I24" s="828"/>
      <c r="J24" s="866"/>
      <c r="K24" s="866"/>
      <c r="L24" s="866"/>
      <c r="M24" s="827"/>
      <c r="N24" s="827"/>
      <c r="O24" s="820"/>
      <c r="P24" s="835"/>
      <c r="Q24" s="828"/>
      <c r="R24" s="820"/>
      <c r="S24" s="881">
        <v>0</v>
      </c>
    </row>
    <row r="25" spans="1:20" s="853" customFormat="1" ht="27.6">
      <c r="A25" s="899" t="s">
        <v>1741</v>
      </c>
      <c r="B25" s="899" t="s">
        <v>294</v>
      </c>
      <c r="C25" s="899" t="s">
        <v>1798</v>
      </c>
      <c r="D25" s="900" t="s">
        <v>1799</v>
      </c>
      <c r="E25" s="901" t="s">
        <v>1800</v>
      </c>
      <c r="F25" s="901"/>
      <c r="G25" s="892" t="s">
        <v>139</v>
      </c>
      <c r="H25" s="887">
        <v>5000000</v>
      </c>
      <c r="I25" s="899" t="s">
        <v>140</v>
      </c>
      <c r="J25" s="902">
        <v>0</v>
      </c>
      <c r="K25" s="888">
        <v>1</v>
      </c>
      <c r="L25" s="888"/>
      <c r="M25" s="903"/>
      <c r="N25" s="903"/>
      <c r="O25" s="903"/>
      <c r="P25" s="890" t="s">
        <v>182</v>
      </c>
      <c r="Q25" s="892"/>
      <c r="R25" s="892"/>
      <c r="S25" s="894">
        <v>0</v>
      </c>
      <c r="T25" s="893" t="s">
        <v>1766</v>
      </c>
    </row>
    <row r="26" spans="1:20" s="853" customFormat="1" ht="27.6">
      <c r="A26" s="865" t="s">
        <v>1741</v>
      </c>
      <c r="B26" s="865" t="s">
        <v>294</v>
      </c>
      <c r="C26" s="865" t="s">
        <v>1801</v>
      </c>
      <c r="D26" s="846" t="s">
        <v>1802</v>
      </c>
      <c r="E26" s="835" t="s">
        <v>1803</v>
      </c>
      <c r="F26" s="832"/>
      <c r="G26" s="820" t="s">
        <v>139</v>
      </c>
      <c r="H26" s="871">
        <v>2000000</v>
      </c>
      <c r="I26" s="828" t="s">
        <v>150</v>
      </c>
      <c r="J26" s="866">
        <v>0</v>
      </c>
      <c r="K26" s="866">
        <v>0</v>
      </c>
      <c r="L26" s="866"/>
      <c r="M26" s="834"/>
      <c r="N26" s="834"/>
      <c r="O26" s="834"/>
      <c r="P26" s="835" t="s">
        <v>1751</v>
      </c>
      <c r="Q26" s="834"/>
      <c r="R26" s="820"/>
      <c r="S26" s="881">
        <v>0</v>
      </c>
    </row>
    <row r="27" spans="1:20" s="853" customFormat="1">
      <c r="A27" s="865" t="s">
        <v>1741</v>
      </c>
      <c r="B27" s="865" t="s">
        <v>294</v>
      </c>
      <c r="C27" s="865" t="s">
        <v>1801</v>
      </c>
      <c r="D27" s="846" t="s">
        <v>1802</v>
      </c>
      <c r="E27" s="904" t="s">
        <v>1804</v>
      </c>
      <c r="F27" s="832"/>
      <c r="G27" s="820"/>
      <c r="H27" s="871"/>
      <c r="I27" s="828"/>
      <c r="J27" s="866"/>
      <c r="K27" s="866"/>
      <c r="L27" s="866"/>
      <c r="M27" s="834"/>
      <c r="N27" s="834"/>
      <c r="O27" s="834"/>
      <c r="P27" s="835"/>
      <c r="Q27" s="834"/>
      <c r="R27" s="820"/>
      <c r="S27" s="881">
        <v>0</v>
      </c>
    </row>
    <row r="28" spans="1:20" s="853" customFormat="1" ht="41.4">
      <c r="A28" s="865" t="s">
        <v>1741</v>
      </c>
      <c r="B28" s="865" t="s">
        <v>294</v>
      </c>
      <c r="C28" s="865" t="s">
        <v>1805</v>
      </c>
      <c r="D28" s="834" t="s">
        <v>1806</v>
      </c>
      <c r="E28" s="835" t="s">
        <v>1807</v>
      </c>
      <c r="F28" s="832"/>
      <c r="G28" s="820" t="s">
        <v>139</v>
      </c>
      <c r="H28" s="871">
        <v>10000000</v>
      </c>
      <c r="I28" s="828" t="s">
        <v>150</v>
      </c>
      <c r="J28" s="866">
        <v>0</v>
      </c>
      <c r="K28" s="866">
        <v>0</v>
      </c>
      <c r="L28" s="866"/>
      <c r="M28" s="834"/>
      <c r="N28" s="834"/>
      <c r="O28" s="834"/>
      <c r="P28" s="835" t="s">
        <v>1751</v>
      </c>
      <c r="Q28" s="834"/>
      <c r="R28" s="820"/>
      <c r="S28" s="881">
        <v>0</v>
      </c>
    </row>
    <row r="29" spans="1:20" s="853" customFormat="1">
      <c r="A29" s="865" t="s">
        <v>1741</v>
      </c>
      <c r="B29" s="865" t="s">
        <v>294</v>
      </c>
      <c r="C29" s="865" t="s">
        <v>1805</v>
      </c>
      <c r="D29" s="834" t="s">
        <v>1806</v>
      </c>
      <c r="E29" s="904" t="s">
        <v>1808</v>
      </c>
      <c r="F29" s="832"/>
      <c r="G29" s="820"/>
      <c r="H29" s="871"/>
      <c r="I29" s="828"/>
      <c r="J29" s="866"/>
      <c r="K29" s="866"/>
      <c r="L29" s="866"/>
      <c r="M29" s="834"/>
      <c r="N29" s="834"/>
      <c r="O29" s="834"/>
      <c r="P29" s="835"/>
      <c r="Q29" s="834"/>
      <c r="R29" s="820"/>
      <c r="S29" s="881">
        <v>0</v>
      </c>
    </row>
    <row r="30" spans="1:20" s="853" customFormat="1" ht="82.8">
      <c r="A30" s="865" t="s">
        <v>1741</v>
      </c>
      <c r="B30" s="868" t="s">
        <v>294</v>
      </c>
      <c r="C30" s="868" t="s">
        <v>1809</v>
      </c>
      <c r="D30" s="847" t="s">
        <v>1810</v>
      </c>
      <c r="E30" s="874" t="s">
        <v>1811</v>
      </c>
      <c r="F30" s="837"/>
      <c r="G30" s="825" t="s">
        <v>139</v>
      </c>
      <c r="H30" s="871">
        <v>628000</v>
      </c>
      <c r="I30" s="826" t="s">
        <v>140</v>
      </c>
      <c r="J30" s="861">
        <v>0</v>
      </c>
      <c r="K30" s="861">
        <v>0.15</v>
      </c>
      <c r="L30" s="861"/>
      <c r="M30" s="847" t="s">
        <v>1812</v>
      </c>
      <c r="N30" s="836"/>
      <c r="O30" s="847"/>
      <c r="P30" s="832" t="s">
        <v>908</v>
      </c>
      <c r="Q30" s="834"/>
      <c r="R30" s="820"/>
      <c r="S30" s="881">
        <v>0.5</v>
      </c>
    </row>
    <row r="31" spans="1:20" s="853" customFormat="1" ht="41.4">
      <c r="A31" s="865" t="s">
        <v>1741</v>
      </c>
      <c r="B31" s="828" t="s">
        <v>324</v>
      </c>
      <c r="C31" s="865" t="s">
        <v>1813</v>
      </c>
      <c r="D31" s="848" t="s">
        <v>1814</v>
      </c>
      <c r="E31" s="829" t="s">
        <v>1815</v>
      </c>
      <c r="F31" s="830"/>
      <c r="G31" s="820" t="s">
        <v>139</v>
      </c>
      <c r="H31" s="876">
        <v>10000000</v>
      </c>
      <c r="I31" s="828" t="s">
        <v>150</v>
      </c>
      <c r="J31" s="866">
        <v>0</v>
      </c>
      <c r="K31" s="866">
        <v>0</v>
      </c>
      <c r="L31" s="866"/>
      <c r="M31" s="841" t="s">
        <v>1816</v>
      </c>
      <c r="N31" s="841" t="s">
        <v>1817</v>
      </c>
      <c r="O31" s="827"/>
      <c r="P31" s="835" t="s">
        <v>1818</v>
      </c>
      <c r="Q31" s="828"/>
      <c r="R31" s="820"/>
      <c r="S31" s="881">
        <v>0</v>
      </c>
    </row>
    <row r="32" spans="1:20" s="853" customFormat="1" ht="27.6">
      <c r="A32" s="865"/>
      <c r="B32" s="828" t="s">
        <v>324</v>
      </c>
      <c r="C32" s="865" t="s">
        <v>1813</v>
      </c>
      <c r="D32" s="848" t="s">
        <v>1814</v>
      </c>
      <c r="E32" s="905" t="s">
        <v>1819</v>
      </c>
      <c r="F32" s="830"/>
      <c r="G32" s="820"/>
      <c r="H32" s="876"/>
      <c r="I32" s="828"/>
      <c r="J32" s="866"/>
      <c r="K32" s="866"/>
      <c r="L32" s="866"/>
      <c r="M32" s="841"/>
      <c r="N32" s="841"/>
      <c r="O32" s="827"/>
      <c r="P32" s="835"/>
      <c r="Q32" s="828"/>
      <c r="R32" s="820"/>
      <c r="S32" s="881">
        <v>0</v>
      </c>
    </row>
    <row r="33" spans="1:19" s="853" customFormat="1" ht="41.4">
      <c r="A33" s="865" t="s">
        <v>1741</v>
      </c>
      <c r="B33" s="877" t="s">
        <v>324</v>
      </c>
      <c r="C33" s="865" t="s">
        <v>1820</v>
      </c>
      <c r="D33" s="841" t="s">
        <v>1821</v>
      </c>
      <c r="E33" s="835" t="s">
        <v>1822</v>
      </c>
      <c r="F33" s="832"/>
      <c r="G33" s="820" t="s">
        <v>139</v>
      </c>
      <c r="H33" s="876">
        <v>2000000</v>
      </c>
      <c r="I33" s="828" t="s">
        <v>150</v>
      </c>
      <c r="J33" s="866">
        <v>0</v>
      </c>
      <c r="K33" s="866">
        <v>0</v>
      </c>
      <c r="L33" s="866"/>
      <c r="M33" s="841" t="s">
        <v>1823</v>
      </c>
      <c r="N33" s="841" t="s">
        <v>1824</v>
      </c>
      <c r="O33" s="827"/>
      <c r="P33" s="835" t="s">
        <v>1818</v>
      </c>
      <c r="Q33" s="828"/>
      <c r="R33" s="820"/>
      <c r="S33" s="881">
        <v>0</v>
      </c>
    </row>
    <row r="34" spans="1:19" s="853" customFormat="1" ht="27.6">
      <c r="A34" s="865"/>
      <c r="B34" s="877" t="s">
        <v>324</v>
      </c>
      <c r="C34" s="865" t="s">
        <v>1820</v>
      </c>
      <c r="D34" s="841" t="s">
        <v>1821</v>
      </c>
      <c r="E34" s="904" t="s">
        <v>1825</v>
      </c>
      <c r="F34" s="832"/>
      <c r="G34" s="820"/>
      <c r="H34" s="876"/>
      <c r="I34" s="828"/>
      <c r="J34" s="866"/>
      <c r="K34" s="866"/>
      <c r="L34" s="866"/>
      <c r="M34" s="841"/>
      <c r="N34" s="841"/>
      <c r="O34" s="827"/>
      <c r="P34" s="835"/>
      <c r="Q34" s="828"/>
      <c r="R34" s="820"/>
      <c r="S34" s="881">
        <v>0</v>
      </c>
    </row>
    <row r="35" spans="1:19" s="853" customFormat="1" ht="27.6">
      <c r="A35" s="865" t="s">
        <v>1741</v>
      </c>
      <c r="B35" s="877" t="s">
        <v>324</v>
      </c>
      <c r="C35" s="865" t="s">
        <v>1826</v>
      </c>
      <c r="D35" s="841" t="s">
        <v>1827</v>
      </c>
      <c r="E35" s="835" t="s">
        <v>1828</v>
      </c>
      <c r="F35" s="832"/>
      <c r="G35" s="820" t="s">
        <v>139</v>
      </c>
      <c r="H35" s="871">
        <v>50000000</v>
      </c>
      <c r="I35" s="828" t="s">
        <v>150</v>
      </c>
      <c r="J35" s="866">
        <v>0</v>
      </c>
      <c r="K35" s="866">
        <v>0</v>
      </c>
      <c r="L35" s="866"/>
      <c r="M35" s="827"/>
      <c r="N35" s="827"/>
      <c r="O35" s="827"/>
      <c r="P35" s="835" t="s">
        <v>1751</v>
      </c>
      <c r="Q35" s="828"/>
      <c r="R35" s="820"/>
      <c r="S35" s="881">
        <v>0</v>
      </c>
    </row>
    <row r="36" spans="1:19" ht="17.399999999999999">
      <c r="D36" s="333" t="s">
        <v>453</v>
      </c>
      <c r="R36" s="333" t="s">
        <v>453</v>
      </c>
      <c r="S36" s="908">
        <f>SUM(S8:S35)</f>
        <v>0.5</v>
      </c>
    </row>
    <row r="37" spans="1:19" ht="17.399999999999999">
      <c r="D37" s="333" t="s">
        <v>454</v>
      </c>
      <c r="R37" s="333" t="s">
        <v>454</v>
      </c>
      <c r="S37" s="908">
        <v>28</v>
      </c>
    </row>
    <row r="38" spans="1:19" ht="17.399999999999999">
      <c r="A38" s="838" t="s">
        <v>123</v>
      </c>
      <c r="D38" s="333" t="s">
        <v>1556</v>
      </c>
      <c r="G38" s="817"/>
      <c r="R38" s="333" t="s">
        <v>1556</v>
      </c>
      <c r="S38" s="909">
        <f>S36/S37</f>
        <v>1.7857142857142856E-2</v>
      </c>
    </row>
    <row r="39" spans="1:19">
      <c r="A39" s="816" t="s">
        <v>144</v>
      </c>
      <c r="G39" s="817"/>
    </row>
    <row r="40" spans="1:19">
      <c r="A40" s="816" t="s">
        <v>133</v>
      </c>
      <c r="G40" s="817"/>
    </row>
    <row r="41" spans="1:19">
      <c r="A41" s="816" t="s">
        <v>355</v>
      </c>
      <c r="G41" s="817"/>
    </row>
    <row r="42" spans="1:19">
      <c r="A42" s="816" t="s">
        <v>237</v>
      </c>
      <c r="G42" s="817"/>
    </row>
    <row r="43" spans="1:19">
      <c r="A43" s="816" t="s">
        <v>152</v>
      </c>
      <c r="G43" s="817"/>
    </row>
    <row r="44" spans="1:19">
      <c r="A44" s="816" t="s">
        <v>364</v>
      </c>
      <c r="G44" s="817"/>
    </row>
    <row r="45" spans="1:19">
      <c r="A45" s="816" t="s">
        <v>217</v>
      </c>
      <c r="G45" s="817"/>
    </row>
    <row r="46" spans="1:19">
      <c r="A46" s="816" t="s">
        <v>365</v>
      </c>
      <c r="G46" s="817"/>
    </row>
    <row r="47" spans="1:19">
      <c r="A47" s="816" t="s">
        <v>366</v>
      </c>
      <c r="G47" s="817"/>
    </row>
    <row r="48" spans="1:19">
      <c r="A48" s="816" t="s">
        <v>182</v>
      </c>
    </row>
  </sheetData>
  <conditionalFormatting sqref="AC6">
    <cfRule type="iconSet" priority="1">
      <iconSet iconSet="3Arrows">
        <cfvo type="percent" val="0"/>
        <cfvo type="percent" val="33"/>
        <cfvo type="percent" val="67"/>
      </iconSet>
    </cfRule>
  </conditionalFormatting>
  <dataValidations count="3">
    <dataValidation type="list" allowBlank="1" showInputMessage="1" showErrorMessage="1" sqref="A40" xr:uid="{05642EB9-B44A-402A-9FEA-FE6AE83C0F4C}">
      <formula1>$A$5:$A$6</formula1>
    </dataValidation>
    <dataValidation type="list" allowBlank="1" showInputMessage="1" showErrorMessage="1" sqref="A39" xr:uid="{3CA0FD91-0C49-42E3-94BF-0EAD2109246C}">
      <formula1>$B$90:$B$99</formula1>
    </dataValidation>
    <dataValidation type="list" allowBlank="1" showErrorMessage="1" sqref="I5:I35" xr:uid="{3FD78AE0-8792-4451-B1CF-66C0A6C612B1}">
      <formula1>"เร็วกว่าแผน,เป็นไปตามแผน,ล่าช้ากว่าแผน,ยังไม่เริ่มดำเนินโครงการ"</formula1>
    </dataValidation>
  </dataValidations>
  <pageMargins left="0.31496062992125984" right="0.31496062992125984" top="0.55118110236220474" bottom="0.55118110236220474" header="0.31496062992125984" footer="0.31496062992125984"/>
  <pageSetup paperSize="9"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009520-8768-48F0-B61C-7B4E866B5347}">
  <sheetPr codeName="Sheet13">
    <tabColor theme="9"/>
    <pageSetUpPr fitToPage="1"/>
  </sheetPr>
  <dimension ref="A1:AI58"/>
  <sheetViews>
    <sheetView view="pageBreakPreview" topLeftCell="A31" zoomScale="70" zoomScaleNormal="25" zoomScaleSheetLayoutView="70" workbookViewId="0">
      <selection activeCell="A8" sqref="A8:R45"/>
    </sheetView>
  </sheetViews>
  <sheetFormatPr defaultColWidth="8.88671875" defaultRowHeight="13.8"/>
  <cols>
    <col min="1" max="1" width="16.33203125" style="327" customWidth="1"/>
    <col min="2" max="2" width="23" style="327" customWidth="1"/>
    <col min="3" max="3" width="10.6640625" style="327" customWidth="1"/>
    <col min="4" max="4" width="32.33203125" style="327" customWidth="1"/>
    <col min="5" max="5" width="50.88671875" style="327" customWidth="1"/>
    <col min="6" max="6" width="36.33203125" style="327" customWidth="1"/>
    <col min="7" max="9" width="15.33203125" style="327" customWidth="1"/>
    <col min="10" max="10" width="12" style="327" customWidth="1"/>
    <col min="11" max="11" width="14.33203125" style="327" customWidth="1"/>
    <col min="12" max="12" width="20.33203125" style="327" customWidth="1"/>
    <col min="13" max="14" width="16.88671875" style="327" customWidth="1"/>
    <col min="15" max="16" width="16.77734375" style="327" customWidth="1"/>
    <col min="17" max="17" width="13.33203125" style="327" customWidth="1"/>
    <col min="18" max="18" width="19.88671875" style="327" customWidth="1"/>
    <col min="19" max="19" width="13.21875" style="327" customWidth="1"/>
    <col min="20" max="21" width="8.88671875" style="327"/>
    <col min="22" max="23" width="10.21875" style="327" bestFit="1" customWidth="1"/>
    <col min="24" max="24" width="9.77734375" style="327" customWidth="1"/>
    <col min="25" max="25" width="8.88671875" style="327"/>
    <col min="26" max="26" width="11.6640625" style="327" bestFit="1" customWidth="1"/>
    <col min="27" max="27" width="10.21875" style="327" bestFit="1" customWidth="1"/>
    <col min="28" max="28" width="8.88671875" style="327"/>
    <col min="29" max="29" width="12.6640625" style="327" bestFit="1" customWidth="1"/>
    <col min="30" max="34" width="8.88671875" style="327"/>
    <col min="35" max="35" width="17.6640625" style="327" customWidth="1"/>
    <col min="36" max="16384" width="8.88671875" style="327"/>
  </cols>
  <sheetData>
    <row r="1" spans="1:35" ht="17.399999999999999">
      <c r="A1" s="95" t="s">
        <v>104</v>
      </c>
      <c r="B1" s="95" t="s">
        <v>1023</v>
      </c>
    </row>
    <row r="2" spans="1:35" ht="17.399999999999999">
      <c r="A2" s="95" t="s">
        <v>106</v>
      </c>
      <c r="B2" s="95" t="s">
        <v>1024</v>
      </c>
    </row>
    <row r="3" spans="1:35" ht="18" thickBot="1">
      <c r="A3" s="95" t="s">
        <v>108</v>
      </c>
      <c r="B3" s="551" t="s">
        <v>1437</v>
      </c>
    </row>
    <row r="4" spans="1:35" s="525" customFormat="1" ht="55.8" thickBot="1">
      <c r="A4" s="392" t="s">
        <v>1</v>
      </c>
      <c r="B4" s="393" t="s">
        <v>110</v>
      </c>
      <c r="C4" s="394" t="s">
        <v>111</v>
      </c>
      <c r="D4" s="395" t="s">
        <v>112</v>
      </c>
      <c r="E4" s="785" t="s">
        <v>113</v>
      </c>
      <c r="F4" s="785" t="s">
        <v>114</v>
      </c>
      <c r="G4" s="395" t="s">
        <v>115</v>
      </c>
      <c r="H4" s="395" t="s">
        <v>116</v>
      </c>
      <c r="I4" s="395" t="s">
        <v>117</v>
      </c>
      <c r="J4" s="395" t="s">
        <v>368</v>
      </c>
      <c r="K4" s="395" t="s">
        <v>119</v>
      </c>
      <c r="L4" s="395" t="s">
        <v>120</v>
      </c>
      <c r="M4" s="785" t="s">
        <v>121</v>
      </c>
      <c r="N4" s="785" t="s">
        <v>109</v>
      </c>
      <c r="O4" s="395" t="s">
        <v>122</v>
      </c>
      <c r="P4" s="395" t="s">
        <v>123</v>
      </c>
      <c r="Q4" s="395" t="s">
        <v>124</v>
      </c>
      <c r="R4" s="397" t="s">
        <v>125</v>
      </c>
      <c r="S4" s="329" t="s">
        <v>370</v>
      </c>
      <c r="T4" s="784"/>
      <c r="U4" s="529" t="s">
        <v>371</v>
      </c>
      <c r="V4" s="530"/>
      <c r="W4" s="530"/>
      <c r="X4" s="530"/>
      <c r="Y4" s="530"/>
      <c r="Z4" s="530"/>
      <c r="AA4" s="530"/>
      <c r="AB4" s="236"/>
      <c r="AC4" s="530"/>
      <c r="AD4" s="81"/>
      <c r="AE4" s="531" t="s">
        <v>372</v>
      </c>
      <c r="AF4" s="531" t="s">
        <v>373</v>
      </c>
      <c r="AG4" s="531" t="s">
        <v>140</v>
      </c>
      <c r="AH4" s="531" t="s">
        <v>132</v>
      </c>
      <c r="AI4" s="531" t="s">
        <v>150</v>
      </c>
    </row>
    <row r="5" spans="1:35" s="525" customFormat="1">
      <c r="A5" s="768" t="s">
        <v>1829</v>
      </c>
      <c r="B5" s="769" t="s">
        <v>127</v>
      </c>
      <c r="C5" s="1798"/>
      <c r="D5" s="1798"/>
      <c r="E5" s="1798"/>
      <c r="F5" s="1799"/>
      <c r="G5" s="395"/>
      <c r="H5" s="395"/>
      <c r="I5" s="770"/>
      <c r="J5" s="395"/>
      <c r="K5" s="746"/>
      <c r="L5" s="395"/>
      <c r="M5" s="395"/>
      <c r="N5" s="771"/>
      <c r="O5" s="395"/>
      <c r="P5" s="395"/>
      <c r="Q5" s="395"/>
      <c r="R5" s="397"/>
      <c r="S5" s="395"/>
      <c r="T5" s="393"/>
      <c r="U5" s="772" t="s">
        <v>375</v>
      </c>
      <c r="V5" s="772" t="s">
        <v>782</v>
      </c>
      <c r="W5" s="772" t="s">
        <v>1028</v>
      </c>
      <c r="X5" s="772" t="s">
        <v>1742</v>
      </c>
      <c r="Y5" s="772" t="s">
        <v>379</v>
      </c>
      <c r="Z5" s="772" t="s">
        <v>1830</v>
      </c>
      <c r="AA5" s="772" t="s">
        <v>973</v>
      </c>
      <c r="AB5" s="772" t="s">
        <v>382</v>
      </c>
      <c r="AC5" s="773" t="s">
        <v>383</v>
      </c>
      <c r="AD5" s="81"/>
      <c r="AE5" s="774"/>
      <c r="AF5" s="774"/>
      <c r="AG5" s="774"/>
      <c r="AH5" s="774"/>
      <c r="AI5" s="774"/>
    </row>
    <row r="6" spans="1:35" s="525" customFormat="1">
      <c r="A6" s="768" t="s">
        <v>1829</v>
      </c>
      <c r="B6" s="769" t="s">
        <v>128</v>
      </c>
      <c r="C6" s="1800"/>
      <c r="D6" s="1800"/>
      <c r="E6" s="1800"/>
      <c r="F6" s="1801"/>
      <c r="G6" s="395"/>
      <c r="H6" s="395"/>
      <c r="I6" s="770"/>
      <c r="J6" s="395"/>
      <c r="K6" s="746"/>
      <c r="L6" s="395"/>
      <c r="M6" s="395"/>
      <c r="N6" s="771"/>
      <c r="O6" s="395"/>
      <c r="P6" s="395"/>
      <c r="Q6" s="395"/>
      <c r="R6" s="397"/>
      <c r="S6" s="395"/>
      <c r="T6" s="393"/>
      <c r="U6" s="775" t="s">
        <v>384</v>
      </c>
      <c r="V6" s="776">
        <f>(K8+K10+K12)/3</f>
        <v>0.33333333333333331</v>
      </c>
      <c r="W6" s="776">
        <f>(K15+K17)/2</f>
        <v>0.5</v>
      </c>
      <c r="X6" s="776">
        <f>(K20+K23+K27+K31)/4</f>
        <v>0.67500000000000004</v>
      </c>
      <c r="Y6" s="776"/>
      <c r="Z6" s="776">
        <f>(K33)</f>
        <v>1</v>
      </c>
      <c r="AA6" s="776">
        <f>(K36+K41+K44)/3</f>
        <v>0.33333333333333331</v>
      </c>
      <c r="AB6" s="776"/>
      <c r="AC6" s="777">
        <f>AVERAGE(V6:AB6)</f>
        <v>0.56833333333333336</v>
      </c>
      <c r="AD6" s="81"/>
      <c r="AE6" s="81"/>
      <c r="AF6" s="81"/>
      <c r="AG6" s="81"/>
      <c r="AH6" s="81"/>
      <c r="AI6" s="81"/>
    </row>
    <row r="7" spans="1:35" s="525" customFormat="1" ht="27.6">
      <c r="A7" s="768" t="s">
        <v>1829</v>
      </c>
      <c r="B7" s="778" t="s">
        <v>129</v>
      </c>
      <c r="C7" s="1802"/>
      <c r="D7" s="1802"/>
      <c r="E7" s="1802"/>
      <c r="F7" s="1803"/>
      <c r="G7" s="395"/>
      <c r="H7" s="395"/>
      <c r="I7" s="781" t="s">
        <v>150</v>
      </c>
      <c r="J7" s="395"/>
      <c r="K7" s="746"/>
      <c r="L7" s="395"/>
      <c r="M7" s="395"/>
      <c r="N7" s="771"/>
      <c r="O7" s="395"/>
      <c r="P7" s="395"/>
      <c r="Q7" s="395"/>
      <c r="R7" s="397"/>
      <c r="S7" s="395"/>
      <c r="T7" s="784"/>
    </row>
    <row r="8" spans="1:35" s="91" customFormat="1" ht="41.4">
      <c r="A8" s="787" t="s">
        <v>1829</v>
      </c>
      <c r="B8" s="788" t="s">
        <v>135</v>
      </c>
      <c r="C8" s="787" t="s">
        <v>1831</v>
      </c>
      <c r="D8" s="779" t="s">
        <v>1832</v>
      </c>
      <c r="E8" s="779" t="s">
        <v>1833</v>
      </c>
      <c r="F8" s="780" t="s">
        <v>139</v>
      </c>
      <c r="G8" s="767" t="s">
        <v>1834</v>
      </c>
      <c r="H8" s="789">
        <v>1000000</v>
      </c>
      <c r="I8" s="353" t="s">
        <v>150</v>
      </c>
      <c r="J8" s="790">
        <v>0</v>
      </c>
      <c r="K8" s="791">
        <v>0</v>
      </c>
      <c r="M8" s="767"/>
      <c r="N8" s="767"/>
      <c r="O8" s="767"/>
      <c r="P8" s="767" t="s">
        <v>237</v>
      </c>
      <c r="Q8" s="767" t="s">
        <v>1835</v>
      </c>
      <c r="R8" s="786"/>
      <c r="S8" s="707">
        <v>0</v>
      </c>
      <c r="T8" s="545"/>
    </row>
    <row r="9" spans="1:35" s="91" customFormat="1" ht="41.4">
      <c r="A9" s="787" t="s">
        <v>1829</v>
      </c>
      <c r="B9" s="788" t="s">
        <v>135</v>
      </c>
      <c r="C9" s="787" t="s">
        <v>1831</v>
      </c>
      <c r="D9" s="779" t="s">
        <v>1832</v>
      </c>
      <c r="E9" s="793" t="s">
        <v>1836</v>
      </c>
      <c r="F9" s="780"/>
      <c r="G9" s="767"/>
      <c r="H9" s="789"/>
      <c r="I9" s="353"/>
      <c r="J9" s="790"/>
      <c r="K9" s="791"/>
      <c r="L9" s="794"/>
      <c r="M9" s="767"/>
      <c r="N9" s="767"/>
      <c r="O9" s="767"/>
      <c r="P9" s="767"/>
      <c r="Q9" s="767"/>
      <c r="R9" s="786"/>
      <c r="S9" s="707">
        <v>0</v>
      </c>
      <c r="T9" s="545"/>
    </row>
    <row r="10" spans="1:35" s="91" customFormat="1" ht="276">
      <c r="A10" s="787" t="s">
        <v>1829</v>
      </c>
      <c r="B10" s="788" t="s">
        <v>135</v>
      </c>
      <c r="C10" s="787" t="s">
        <v>1837</v>
      </c>
      <c r="D10" s="782" t="s">
        <v>1838</v>
      </c>
      <c r="E10" s="782" t="s">
        <v>1839</v>
      </c>
      <c r="F10" s="782" t="s">
        <v>1839</v>
      </c>
      <c r="G10" s="767" t="s">
        <v>1834</v>
      </c>
      <c r="H10" s="789">
        <v>9550000</v>
      </c>
      <c r="I10" s="353" t="s">
        <v>373</v>
      </c>
      <c r="J10" s="790">
        <v>1</v>
      </c>
      <c r="K10" s="790">
        <v>1</v>
      </c>
      <c r="L10" s="797" t="s">
        <v>1840</v>
      </c>
      <c r="M10" s="767" t="s">
        <v>1841</v>
      </c>
      <c r="N10" s="767" t="s">
        <v>1842</v>
      </c>
      <c r="O10" s="767"/>
      <c r="P10" s="767" t="s">
        <v>133</v>
      </c>
      <c r="Q10" s="767"/>
      <c r="R10" s="786"/>
      <c r="S10" s="707">
        <v>1</v>
      </c>
      <c r="T10" s="545"/>
    </row>
    <row r="11" spans="1:35" s="91" customFormat="1" ht="27.6">
      <c r="A11" s="787" t="s">
        <v>1829</v>
      </c>
      <c r="B11" s="788" t="s">
        <v>135</v>
      </c>
      <c r="C11" s="787" t="s">
        <v>1837</v>
      </c>
      <c r="D11" s="782" t="s">
        <v>1838</v>
      </c>
      <c r="E11" s="795" t="s">
        <v>1843</v>
      </c>
      <c r="F11" s="796" t="s">
        <v>1843</v>
      </c>
      <c r="G11" s="767"/>
      <c r="H11" s="789"/>
      <c r="I11" s="353"/>
      <c r="J11" s="790"/>
      <c r="K11" s="790"/>
      <c r="L11" s="790"/>
      <c r="M11" s="767"/>
      <c r="N11" s="767"/>
      <c r="O11" s="767"/>
      <c r="P11" s="767"/>
      <c r="Q11" s="767"/>
      <c r="R11" s="786"/>
      <c r="S11" s="707">
        <v>1</v>
      </c>
      <c r="T11" s="545"/>
    </row>
    <row r="12" spans="1:35" s="91" customFormat="1" ht="41.4">
      <c r="A12" s="787" t="s">
        <v>1829</v>
      </c>
      <c r="B12" s="788" t="s">
        <v>135</v>
      </c>
      <c r="C12" s="787" t="s">
        <v>1844</v>
      </c>
      <c r="D12" s="782" t="s">
        <v>1845</v>
      </c>
      <c r="E12" s="782" t="s">
        <v>1846</v>
      </c>
      <c r="F12" s="780" t="s">
        <v>139</v>
      </c>
      <c r="G12" s="767"/>
      <c r="H12" s="789">
        <v>5000000</v>
      </c>
      <c r="I12" s="353" t="s">
        <v>150</v>
      </c>
      <c r="J12" s="790">
        <v>0</v>
      </c>
      <c r="K12" s="790">
        <v>0</v>
      </c>
      <c r="L12" s="790"/>
      <c r="M12" s="767"/>
      <c r="N12" s="767"/>
      <c r="O12" s="767"/>
      <c r="P12" s="767" t="s">
        <v>237</v>
      </c>
      <c r="Q12" s="767" t="s">
        <v>1835</v>
      </c>
      <c r="R12" s="786"/>
      <c r="S12" s="707">
        <v>0</v>
      </c>
      <c r="T12" s="545"/>
    </row>
    <row r="13" spans="1:35" s="91" customFormat="1" ht="41.4">
      <c r="A13" s="787" t="s">
        <v>1829</v>
      </c>
      <c r="B13" s="788" t="s">
        <v>135</v>
      </c>
      <c r="C13" s="787" t="s">
        <v>1844</v>
      </c>
      <c r="D13" s="782" t="s">
        <v>1845</v>
      </c>
      <c r="E13" s="795" t="s">
        <v>1847</v>
      </c>
      <c r="F13" s="780"/>
      <c r="G13" s="767"/>
      <c r="H13" s="789"/>
      <c r="I13" s="353"/>
      <c r="J13" s="790"/>
      <c r="K13" s="790"/>
      <c r="L13" s="790"/>
      <c r="M13" s="767"/>
      <c r="N13" s="767"/>
      <c r="O13" s="767"/>
      <c r="P13" s="767"/>
      <c r="Q13" s="767"/>
      <c r="R13" s="786"/>
      <c r="S13" s="707">
        <v>0</v>
      </c>
      <c r="T13" s="545"/>
    </row>
    <row r="14" spans="1:35" s="91" customFormat="1" ht="41.4">
      <c r="A14" s="787" t="s">
        <v>1829</v>
      </c>
      <c r="B14" s="788" t="s">
        <v>135</v>
      </c>
      <c r="C14" s="787" t="s">
        <v>1844</v>
      </c>
      <c r="D14" s="782" t="s">
        <v>1845</v>
      </c>
      <c r="E14" s="795" t="s">
        <v>1848</v>
      </c>
      <c r="F14" s="780"/>
      <c r="G14" s="767"/>
      <c r="H14" s="789"/>
      <c r="I14" s="353"/>
      <c r="J14" s="790"/>
      <c r="K14" s="790"/>
      <c r="L14" s="790"/>
      <c r="M14" s="767"/>
      <c r="N14" s="767"/>
      <c r="O14" s="767"/>
      <c r="P14" s="767"/>
      <c r="Q14" s="767"/>
      <c r="R14" s="786"/>
      <c r="S14" s="707">
        <v>0</v>
      </c>
      <c r="T14" s="545"/>
    </row>
    <row r="15" spans="1:35" s="91" customFormat="1" ht="41.4">
      <c r="A15" s="787" t="s">
        <v>1829</v>
      </c>
      <c r="B15" s="788" t="s">
        <v>164</v>
      </c>
      <c r="C15" s="787" t="s">
        <v>1831</v>
      </c>
      <c r="D15" s="782" t="s">
        <v>1849</v>
      </c>
      <c r="E15" s="782" t="s">
        <v>1850</v>
      </c>
      <c r="F15" s="782"/>
      <c r="G15" s="767" t="s">
        <v>1834</v>
      </c>
      <c r="H15" s="789">
        <v>25000000</v>
      </c>
      <c r="I15" s="353" t="s">
        <v>150</v>
      </c>
      <c r="J15" s="792">
        <v>0</v>
      </c>
      <c r="K15" s="790">
        <v>0</v>
      </c>
      <c r="L15" s="792"/>
      <c r="M15" s="767"/>
      <c r="N15" s="767"/>
      <c r="O15" s="767"/>
      <c r="P15" s="767" t="s">
        <v>237</v>
      </c>
      <c r="Q15" s="767" t="s">
        <v>1835</v>
      </c>
      <c r="R15" s="786"/>
      <c r="S15" s="707">
        <v>0</v>
      </c>
      <c r="T15" s="545"/>
    </row>
    <row r="16" spans="1:35" s="91" customFormat="1" ht="27.6">
      <c r="A16" s="787" t="s">
        <v>1829</v>
      </c>
      <c r="B16" s="788" t="s">
        <v>164</v>
      </c>
      <c r="C16" s="787" t="s">
        <v>1831</v>
      </c>
      <c r="D16" s="782" t="s">
        <v>1849</v>
      </c>
      <c r="E16" s="795" t="s">
        <v>1851</v>
      </c>
      <c r="F16" s="782"/>
      <c r="G16" s="767"/>
      <c r="H16" s="789"/>
      <c r="I16" s="353"/>
      <c r="J16" s="792"/>
      <c r="K16" s="790"/>
      <c r="L16" s="792"/>
      <c r="M16" s="767"/>
      <c r="N16" s="767"/>
      <c r="O16" s="767"/>
      <c r="P16" s="767"/>
      <c r="Q16" s="767"/>
      <c r="R16" s="786"/>
      <c r="S16" s="707">
        <v>0</v>
      </c>
      <c r="T16" s="545"/>
    </row>
    <row r="17" spans="1:20" s="91" customFormat="1" ht="82.8">
      <c r="A17" s="787" t="s">
        <v>1829</v>
      </c>
      <c r="B17" s="788" t="s">
        <v>164</v>
      </c>
      <c r="C17" s="787" t="s">
        <v>1852</v>
      </c>
      <c r="D17" s="782" t="s">
        <v>1853</v>
      </c>
      <c r="E17" s="782" t="s">
        <v>1854</v>
      </c>
      <c r="F17" s="782" t="s">
        <v>1854</v>
      </c>
      <c r="G17" s="767" t="s">
        <v>1834</v>
      </c>
      <c r="H17" s="789">
        <v>8000000</v>
      </c>
      <c r="I17" s="353" t="s">
        <v>373</v>
      </c>
      <c r="J17" s="792">
        <v>1</v>
      </c>
      <c r="K17" s="790">
        <v>1</v>
      </c>
      <c r="L17" s="792" t="s">
        <v>1855</v>
      </c>
      <c r="M17" s="767" t="s">
        <v>1856</v>
      </c>
      <c r="N17" s="767" t="s">
        <v>1857</v>
      </c>
      <c r="O17" s="767"/>
      <c r="P17" s="767" t="s">
        <v>144</v>
      </c>
      <c r="Q17" s="767"/>
      <c r="R17" s="786"/>
      <c r="S17" s="707">
        <v>1</v>
      </c>
      <c r="T17" s="545"/>
    </row>
    <row r="18" spans="1:20" s="91" customFormat="1" ht="41.4">
      <c r="A18" s="787" t="s">
        <v>1829</v>
      </c>
      <c r="B18" s="788" t="s">
        <v>164</v>
      </c>
      <c r="C18" s="787" t="s">
        <v>1852</v>
      </c>
      <c r="D18" s="782" t="s">
        <v>1853</v>
      </c>
      <c r="E18" s="795" t="s">
        <v>1858</v>
      </c>
      <c r="F18" s="796" t="s">
        <v>1858</v>
      </c>
      <c r="G18" s="767"/>
      <c r="H18" s="789"/>
      <c r="I18" s="353"/>
      <c r="J18" s="792"/>
      <c r="K18" s="790"/>
      <c r="L18" s="792"/>
      <c r="M18" s="767"/>
      <c r="N18" s="767"/>
      <c r="O18" s="767"/>
      <c r="P18" s="767"/>
      <c r="Q18" s="767"/>
      <c r="R18" s="786"/>
      <c r="S18" s="707">
        <v>1</v>
      </c>
      <c r="T18" s="545"/>
    </row>
    <row r="19" spans="1:20" s="91" customFormat="1" ht="41.4">
      <c r="A19" s="787" t="s">
        <v>1829</v>
      </c>
      <c r="B19" s="788" t="s">
        <v>164</v>
      </c>
      <c r="C19" s="787" t="s">
        <v>1852</v>
      </c>
      <c r="D19" s="782" t="s">
        <v>1853</v>
      </c>
      <c r="E19" s="795" t="s">
        <v>1859</v>
      </c>
      <c r="F19" s="796" t="s">
        <v>1859</v>
      </c>
      <c r="G19" s="767"/>
      <c r="H19" s="789"/>
      <c r="I19" s="353"/>
      <c r="J19" s="792"/>
      <c r="K19" s="790"/>
      <c r="L19" s="792"/>
      <c r="M19" s="767"/>
      <c r="N19" s="767"/>
      <c r="O19" s="767"/>
      <c r="P19" s="767"/>
      <c r="Q19" s="767"/>
      <c r="R19" s="786"/>
      <c r="S19" s="707">
        <v>1</v>
      </c>
      <c r="T19" s="545"/>
    </row>
    <row r="20" spans="1:20" s="91" customFormat="1" ht="55.2">
      <c r="A20" s="787" t="s">
        <v>1829</v>
      </c>
      <c r="B20" s="788" t="s">
        <v>190</v>
      </c>
      <c r="C20" s="787" t="s">
        <v>1860</v>
      </c>
      <c r="D20" s="782" t="s">
        <v>1861</v>
      </c>
      <c r="E20" s="782" t="s">
        <v>1862</v>
      </c>
      <c r="F20" s="780" t="s">
        <v>139</v>
      </c>
      <c r="G20" s="767"/>
      <c r="H20" s="789">
        <v>2500000</v>
      </c>
      <c r="I20" s="353" t="s">
        <v>150</v>
      </c>
      <c r="J20" s="790">
        <v>0</v>
      </c>
      <c r="K20" s="790">
        <v>0</v>
      </c>
      <c r="L20" s="790"/>
      <c r="M20" s="767"/>
      <c r="N20" s="767"/>
      <c r="O20" s="767"/>
      <c r="P20" s="767" t="s">
        <v>237</v>
      </c>
      <c r="Q20" s="767" t="s">
        <v>1835</v>
      </c>
      <c r="R20" s="786"/>
      <c r="S20" s="707">
        <v>0</v>
      </c>
      <c r="T20" s="545"/>
    </row>
    <row r="21" spans="1:20" s="91" customFormat="1" ht="27.6">
      <c r="A21" s="787" t="s">
        <v>1829</v>
      </c>
      <c r="B21" s="788" t="s">
        <v>190</v>
      </c>
      <c r="C21" s="787" t="s">
        <v>1860</v>
      </c>
      <c r="D21" s="782" t="s">
        <v>1861</v>
      </c>
      <c r="E21" s="795" t="s">
        <v>1863</v>
      </c>
      <c r="F21" s="780"/>
      <c r="G21" s="767"/>
      <c r="H21" s="789"/>
      <c r="I21" s="353"/>
      <c r="J21" s="790"/>
      <c r="K21" s="790"/>
      <c r="L21" s="790"/>
      <c r="M21" s="767"/>
      <c r="N21" s="767"/>
      <c r="O21" s="767"/>
      <c r="P21" s="767"/>
      <c r="Q21" s="767"/>
      <c r="R21" s="786"/>
      <c r="S21" s="707">
        <v>0</v>
      </c>
      <c r="T21" s="545"/>
    </row>
    <row r="22" spans="1:20" s="91" customFormat="1" ht="27.6">
      <c r="A22" s="787" t="s">
        <v>1829</v>
      </c>
      <c r="B22" s="788" t="s">
        <v>190</v>
      </c>
      <c r="C22" s="787" t="s">
        <v>1860</v>
      </c>
      <c r="D22" s="782" t="s">
        <v>1861</v>
      </c>
      <c r="E22" s="795" t="s">
        <v>1864</v>
      </c>
      <c r="F22" s="780"/>
      <c r="G22" s="767"/>
      <c r="H22" s="789"/>
      <c r="I22" s="353"/>
      <c r="J22" s="790"/>
      <c r="K22" s="790"/>
      <c r="L22" s="790"/>
      <c r="M22" s="767"/>
      <c r="N22" s="767"/>
      <c r="O22" s="767"/>
      <c r="P22" s="767"/>
      <c r="Q22" s="767"/>
      <c r="R22" s="786"/>
      <c r="S22" s="707">
        <v>0</v>
      </c>
      <c r="T22" s="545"/>
    </row>
    <row r="23" spans="1:20" s="91" customFormat="1" ht="69">
      <c r="A23" s="787" t="s">
        <v>1829</v>
      </c>
      <c r="B23" s="788" t="s">
        <v>190</v>
      </c>
      <c r="C23" s="787" t="s">
        <v>1865</v>
      </c>
      <c r="D23" s="782" t="s">
        <v>1866</v>
      </c>
      <c r="E23" s="782" t="s">
        <v>1867</v>
      </c>
      <c r="F23" s="782" t="s">
        <v>1868</v>
      </c>
      <c r="G23" s="767" t="s">
        <v>1834</v>
      </c>
      <c r="H23" s="789">
        <v>200000</v>
      </c>
      <c r="I23" s="353" t="s">
        <v>373</v>
      </c>
      <c r="J23" s="792">
        <v>1</v>
      </c>
      <c r="K23" s="790">
        <v>1</v>
      </c>
      <c r="L23" s="792" t="s">
        <v>1869</v>
      </c>
      <c r="M23" s="767" t="s">
        <v>1870</v>
      </c>
      <c r="N23" s="767" t="s">
        <v>1871</v>
      </c>
      <c r="O23" s="767"/>
      <c r="P23" s="767" t="s">
        <v>144</v>
      </c>
      <c r="Q23" s="767"/>
      <c r="R23" s="786"/>
      <c r="S23" s="707">
        <v>1</v>
      </c>
      <c r="T23" s="545"/>
    </row>
    <row r="24" spans="1:20" s="91" customFormat="1" ht="27.6">
      <c r="A24" s="787" t="s">
        <v>1829</v>
      </c>
      <c r="B24" s="788" t="s">
        <v>190</v>
      </c>
      <c r="C24" s="787" t="s">
        <v>1865</v>
      </c>
      <c r="D24" s="782" t="s">
        <v>1866</v>
      </c>
      <c r="E24" s="782" t="s">
        <v>1872</v>
      </c>
      <c r="F24" s="780" t="s">
        <v>1872</v>
      </c>
      <c r="G24" s="767"/>
      <c r="H24" s="789"/>
      <c r="I24" s="353"/>
      <c r="J24" s="792"/>
      <c r="K24" s="790"/>
      <c r="L24" s="792"/>
      <c r="M24" s="767"/>
      <c r="N24" s="767"/>
      <c r="O24" s="767"/>
      <c r="P24" s="767"/>
      <c r="Q24" s="767"/>
      <c r="R24" s="786"/>
      <c r="S24" s="707">
        <v>1</v>
      </c>
      <c r="T24" s="545"/>
    </row>
    <row r="25" spans="1:20" s="91" customFormat="1" ht="27.6">
      <c r="A25" s="787" t="s">
        <v>1829</v>
      </c>
      <c r="B25" s="788" t="s">
        <v>190</v>
      </c>
      <c r="C25" s="787" t="s">
        <v>1865</v>
      </c>
      <c r="D25" s="782" t="s">
        <v>1866</v>
      </c>
      <c r="E25" s="795" t="s">
        <v>1873</v>
      </c>
      <c r="F25" s="780" t="s">
        <v>1873</v>
      </c>
      <c r="G25" s="767"/>
      <c r="H25" s="789"/>
      <c r="I25" s="353"/>
      <c r="J25" s="792"/>
      <c r="K25" s="790"/>
      <c r="L25" s="792"/>
      <c r="M25" s="767"/>
      <c r="N25" s="767"/>
      <c r="O25" s="767"/>
      <c r="P25" s="767"/>
      <c r="Q25" s="767"/>
      <c r="R25" s="786"/>
      <c r="S25" s="707">
        <v>1</v>
      </c>
      <c r="T25" s="545"/>
    </row>
    <row r="26" spans="1:20" s="91" customFormat="1" ht="27.6">
      <c r="A26" s="787" t="s">
        <v>1829</v>
      </c>
      <c r="B26" s="788" t="s">
        <v>190</v>
      </c>
      <c r="C26" s="787" t="s">
        <v>1865</v>
      </c>
      <c r="D26" s="782" t="s">
        <v>1866</v>
      </c>
      <c r="E26" s="795" t="s">
        <v>1874</v>
      </c>
      <c r="F26" s="780" t="s">
        <v>1875</v>
      </c>
      <c r="G26" s="767"/>
      <c r="H26" s="789"/>
      <c r="I26" s="353"/>
      <c r="J26" s="792"/>
      <c r="K26" s="790"/>
      <c r="L26" s="792"/>
      <c r="M26" s="767"/>
      <c r="N26" s="767"/>
      <c r="O26" s="767"/>
      <c r="P26" s="767"/>
      <c r="Q26" s="767"/>
      <c r="R26" s="786"/>
      <c r="S26" s="707">
        <v>1</v>
      </c>
      <c r="T26" s="545"/>
    </row>
    <row r="27" spans="1:20" s="91" customFormat="1" ht="82.8">
      <c r="A27" s="787" t="s">
        <v>1829</v>
      </c>
      <c r="B27" s="788" t="s">
        <v>190</v>
      </c>
      <c r="C27" s="787" t="s">
        <v>1876</v>
      </c>
      <c r="D27" s="782" t="s">
        <v>1877</v>
      </c>
      <c r="E27" s="782" t="s">
        <v>1878</v>
      </c>
      <c r="F27" s="780" t="s">
        <v>139</v>
      </c>
      <c r="G27" s="767" t="s">
        <v>1879</v>
      </c>
      <c r="H27" s="789">
        <v>15440400</v>
      </c>
      <c r="I27" s="353" t="s">
        <v>140</v>
      </c>
      <c r="J27" s="792">
        <v>0.6</v>
      </c>
      <c r="K27" s="790">
        <v>0.7</v>
      </c>
      <c r="L27" s="792"/>
      <c r="M27" s="767" t="s">
        <v>1880</v>
      </c>
      <c r="N27" s="767" t="s">
        <v>1881</v>
      </c>
      <c r="O27" s="767"/>
      <c r="P27" s="767" t="s">
        <v>144</v>
      </c>
      <c r="Q27" s="767"/>
      <c r="R27" s="786"/>
      <c r="S27" s="707">
        <v>0.5</v>
      </c>
      <c r="T27" s="545"/>
    </row>
    <row r="28" spans="1:20" s="91" customFormat="1" ht="41.4">
      <c r="A28" s="787" t="s">
        <v>1829</v>
      </c>
      <c r="B28" s="788" t="s">
        <v>190</v>
      </c>
      <c r="C28" s="787" t="s">
        <v>1876</v>
      </c>
      <c r="D28" s="782" t="s">
        <v>1877</v>
      </c>
      <c r="E28" s="795" t="s">
        <v>1882</v>
      </c>
      <c r="F28" s="780"/>
      <c r="G28" s="767"/>
      <c r="H28" s="789"/>
      <c r="I28" s="353"/>
      <c r="J28" s="792"/>
      <c r="K28" s="790"/>
      <c r="L28" s="792"/>
      <c r="M28" s="767"/>
      <c r="N28" s="767"/>
      <c r="O28" s="767"/>
      <c r="P28" s="767"/>
      <c r="Q28" s="767"/>
      <c r="R28" s="786"/>
      <c r="S28" s="707">
        <v>0.5</v>
      </c>
      <c r="T28" s="545"/>
    </row>
    <row r="29" spans="1:20" s="91" customFormat="1" ht="41.4">
      <c r="A29" s="787" t="s">
        <v>1829</v>
      </c>
      <c r="B29" s="788" t="s">
        <v>190</v>
      </c>
      <c r="C29" s="787" t="s">
        <v>1876</v>
      </c>
      <c r="D29" s="782" t="s">
        <v>1877</v>
      </c>
      <c r="E29" s="795" t="s">
        <v>1883</v>
      </c>
      <c r="F29" s="780"/>
      <c r="G29" s="767"/>
      <c r="H29" s="789"/>
      <c r="I29" s="353"/>
      <c r="J29" s="792"/>
      <c r="K29" s="790"/>
      <c r="L29" s="792"/>
      <c r="M29" s="767"/>
      <c r="N29" s="767"/>
      <c r="O29" s="767"/>
      <c r="P29" s="767"/>
      <c r="Q29" s="767"/>
      <c r="R29" s="786"/>
      <c r="S29" s="707">
        <v>0.5</v>
      </c>
      <c r="T29" s="545"/>
    </row>
    <row r="30" spans="1:20" s="91" customFormat="1" ht="41.4">
      <c r="A30" s="787" t="s">
        <v>1829</v>
      </c>
      <c r="B30" s="788" t="s">
        <v>190</v>
      </c>
      <c r="C30" s="787" t="s">
        <v>1876</v>
      </c>
      <c r="D30" s="782" t="s">
        <v>1877</v>
      </c>
      <c r="E30" s="795" t="s">
        <v>1884</v>
      </c>
      <c r="F30" s="780"/>
      <c r="G30" s="767"/>
      <c r="H30" s="789"/>
      <c r="I30" s="353"/>
      <c r="J30" s="792"/>
      <c r="K30" s="790"/>
      <c r="L30" s="792"/>
      <c r="M30" s="767"/>
      <c r="N30" s="767"/>
      <c r="O30" s="767"/>
      <c r="P30" s="767"/>
      <c r="Q30" s="767"/>
      <c r="R30" s="786"/>
      <c r="S30" s="707">
        <v>0.5</v>
      </c>
      <c r="T30" s="545"/>
    </row>
    <row r="31" spans="1:20" s="91" customFormat="1" ht="124.2">
      <c r="A31" s="787" t="s">
        <v>1829</v>
      </c>
      <c r="B31" s="788" t="s">
        <v>190</v>
      </c>
      <c r="C31" s="787" t="s">
        <v>1885</v>
      </c>
      <c r="D31" s="782" t="s">
        <v>1886</v>
      </c>
      <c r="E31" s="782" t="s">
        <v>1887</v>
      </c>
      <c r="F31" s="782" t="s">
        <v>1887</v>
      </c>
      <c r="G31" s="767" t="s">
        <v>1888</v>
      </c>
      <c r="H31" s="789">
        <v>300000</v>
      </c>
      <c r="I31" s="353" t="s">
        <v>373</v>
      </c>
      <c r="J31" s="792">
        <v>1</v>
      </c>
      <c r="K31" s="790">
        <v>1</v>
      </c>
      <c r="L31" s="797" t="s">
        <v>1889</v>
      </c>
      <c r="M31" s="767" t="s">
        <v>1890</v>
      </c>
      <c r="N31" s="767" t="s">
        <v>1891</v>
      </c>
      <c r="O31" s="767"/>
      <c r="P31" s="767" t="s">
        <v>144</v>
      </c>
      <c r="Q31" s="767"/>
      <c r="R31" s="786"/>
      <c r="S31" s="707">
        <v>1</v>
      </c>
      <c r="T31" s="545"/>
    </row>
    <row r="32" spans="1:20" s="91" customFormat="1" ht="41.4">
      <c r="A32" s="787" t="s">
        <v>1829</v>
      </c>
      <c r="B32" s="788" t="s">
        <v>190</v>
      </c>
      <c r="C32" s="787" t="s">
        <v>1885</v>
      </c>
      <c r="D32" s="782" t="s">
        <v>1886</v>
      </c>
      <c r="E32" s="782" t="s">
        <v>1892</v>
      </c>
      <c r="F32" s="782" t="s">
        <v>1892</v>
      </c>
      <c r="G32" s="767"/>
      <c r="H32" s="789"/>
      <c r="I32" s="353"/>
      <c r="J32" s="792"/>
      <c r="K32" s="790"/>
      <c r="L32" s="798" t="s">
        <v>1893</v>
      </c>
      <c r="M32" s="767"/>
      <c r="N32" s="767"/>
      <c r="O32" s="767"/>
      <c r="P32" s="767"/>
      <c r="Q32" s="767"/>
      <c r="R32" s="786"/>
      <c r="S32" s="707">
        <v>1</v>
      </c>
      <c r="T32" s="545"/>
    </row>
    <row r="33" spans="1:20" s="91" customFormat="1" ht="72">
      <c r="A33" s="787" t="s">
        <v>1829</v>
      </c>
      <c r="B33" s="788" t="s">
        <v>238</v>
      </c>
      <c r="C33" s="787" t="s">
        <v>1894</v>
      </c>
      <c r="D33" s="782" t="s">
        <v>1895</v>
      </c>
      <c r="E33" s="782" t="s">
        <v>1896</v>
      </c>
      <c r="F33" s="782" t="s">
        <v>1897</v>
      </c>
      <c r="G33" s="767" t="s">
        <v>1834</v>
      </c>
      <c r="H33" s="789">
        <v>5000000</v>
      </c>
      <c r="I33" s="353" t="s">
        <v>373</v>
      </c>
      <c r="J33" s="792">
        <v>1</v>
      </c>
      <c r="K33" s="790">
        <v>1</v>
      </c>
      <c r="L33" s="797" t="s">
        <v>1898</v>
      </c>
      <c r="M33" s="767" t="s">
        <v>1899</v>
      </c>
      <c r="N33" s="767" t="s">
        <v>1871</v>
      </c>
      <c r="O33" s="767"/>
      <c r="P33" s="767" t="s">
        <v>144</v>
      </c>
      <c r="Q33" s="767"/>
      <c r="R33" s="786"/>
      <c r="S33" s="707">
        <v>1</v>
      </c>
      <c r="T33" s="545"/>
    </row>
    <row r="34" spans="1:20" s="91" customFormat="1" ht="41.4">
      <c r="A34" s="787" t="s">
        <v>1829</v>
      </c>
      <c r="B34" s="788" t="s">
        <v>238</v>
      </c>
      <c r="C34" s="787" t="s">
        <v>1894</v>
      </c>
      <c r="D34" s="782" t="s">
        <v>1895</v>
      </c>
      <c r="E34" s="795" t="s">
        <v>1900</v>
      </c>
      <c r="F34" s="795" t="s">
        <v>1900</v>
      </c>
      <c r="G34" s="767"/>
      <c r="H34" s="789"/>
      <c r="I34" s="353"/>
      <c r="J34" s="792"/>
      <c r="K34" s="790"/>
      <c r="L34" s="792"/>
      <c r="M34" s="767"/>
      <c r="N34" s="767"/>
      <c r="O34" s="767"/>
      <c r="P34" s="767"/>
      <c r="Q34" s="767"/>
      <c r="R34" s="786"/>
      <c r="S34" s="707">
        <v>1</v>
      </c>
      <c r="T34" s="545"/>
    </row>
    <row r="35" spans="1:20" s="91" customFormat="1" ht="27.6">
      <c r="A35" s="787" t="s">
        <v>1829</v>
      </c>
      <c r="B35" s="788" t="s">
        <v>238</v>
      </c>
      <c r="C35" s="787" t="s">
        <v>1894</v>
      </c>
      <c r="D35" s="782" t="s">
        <v>1895</v>
      </c>
      <c r="E35" s="795" t="s">
        <v>1901</v>
      </c>
      <c r="F35" s="795" t="s">
        <v>1902</v>
      </c>
      <c r="G35" s="767"/>
      <c r="H35" s="789"/>
      <c r="I35" s="353"/>
      <c r="J35" s="792"/>
      <c r="K35" s="790"/>
      <c r="L35" s="792"/>
      <c r="M35" s="767"/>
      <c r="N35" s="767"/>
      <c r="O35" s="767"/>
      <c r="P35" s="767"/>
      <c r="Q35" s="767"/>
      <c r="R35" s="786"/>
      <c r="S35" s="707">
        <v>1</v>
      </c>
      <c r="T35" s="545"/>
    </row>
    <row r="36" spans="1:20" s="91" customFormat="1" ht="124.2">
      <c r="A36" s="787" t="s">
        <v>1829</v>
      </c>
      <c r="B36" s="788" t="s">
        <v>324</v>
      </c>
      <c r="C36" s="787" t="s">
        <v>1903</v>
      </c>
      <c r="D36" s="782" t="s">
        <v>1904</v>
      </c>
      <c r="E36" s="782" t="s">
        <v>1905</v>
      </c>
      <c r="F36" s="782"/>
      <c r="G36" s="767" t="s">
        <v>1834</v>
      </c>
      <c r="H36" s="789">
        <v>48000000</v>
      </c>
      <c r="I36" s="353" t="s">
        <v>150</v>
      </c>
      <c r="J36" s="790">
        <v>0</v>
      </c>
      <c r="K36" s="790">
        <v>0</v>
      </c>
      <c r="L36" s="790"/>
      <c r="M36" s="767"/>
      <c r="N36" s="767" t="s">
        <v>1906</v>
      </c>
      <c r="O36" s="767"/>
      <c r="P36" s="767" t="s">
        <v>133</v>
      </c>
      <c r="Q36" s="767"/>
      <c r="R36" s="786"/>
      <c r="S36" s="707">
        <v>0</v>
      </c>
      <c r="T36" s="545"/>
    </row>
    <row r="37" spans="1:20" s="91" customFormat="1" ht="55.2">
      <c r="A37" s="787" t="s">
        <v>1829</v>
      </c>
      <c r="B37" s="788" t="s">
        <v>324</v>
      </c>
      <c r="C37" s="787" t="s">
        <v>1903</v>
      </c>
      <c r="D37" s="782" t="s">
        <v>1904</v>
      </c>
      <c r="E37" s="795" t="s">
        <v>1907</v>
      </c>
      <c r="F37" s="780"/>
      <c r="G37" s="767"/>
      <c r="H37" s="789"/>
      <c r="I37" s="353"/>
      <c r="J37" s="790"/>
      <c r="K37" s="790"/>
      <c r="L37" s="790"/>
      <c r="M37" s="767"/>
      <c r="N37" s="767"/>
      <c r="O37" s="767"/>
      <c r="P37" s="767"/>
      <c r="Q37" s="767"/>
      <c r="R37" s="786"/>
      <c r="S37" s="707">
        <v>0</v>
      </c>
      <c r="T37" s="545"/>
    </row>
    <row r="38" spans="1:20" s="91" customFormat="1" ht="55.2">
      <c r="A38" s="787" t="s">
        <v>1829</v>
      </c>
      <c r="B38" s="788" t="s">
        <v>324</v>
      </c>
      <c r="C38" s="787" t="s">
        <v>1903</v>
      </c>
      <c r="D38" s="782" t="s">
        <v>1904</v>
      </c>
      <c r="E38" s="795" t="s">
        <v>1908</v>
      </c>
      <c r="F38" s="780"/>
      <c r="G38" s="767"/>
      <c r="H38" s="789"/>
      <c r="I38" s="353"/>
      <c r="J38" s="790"/>
      <c r="K38" s="790"/>
      <c r="L38" s="790"/>
      <c r="M38" s="767"/>
      <c r="N38" s="767"/>
      <c r="O38" s="767"/>
      <c r="P38" s="767"/>
      <c r="Q38" s="767"/>
      <c r="R38" s="786"/>
      <c r="S38" s="707">
        <v>0</v>
      </c>
      <c r="T38" s="545"/>
    </row>
    <row r="39" spans="1:20" s="91" customFormat="1" ht="55.2">
      <c r="A39" s="787" t="s">
        <v>1829</v>
      </c>
      <c r="B39" s="788" t="s">
        <v>324</v>
      </c>
      <c r="C39" s="787" t="s">
        <v>1903</v>
      </c>
      <c r="D39" s="782" t="s">
        <v>1904</v>
      </c>
      <c r="E39" s="795" t="s">
        <v>1909</v>
      </c>
      <c r="F39" s="780"/>
      <c r="G39" s="767"/>
      <c r="H39" s="789"/>
      <c r="I39" s="353"/>
      <c r="J39" s="790"/>
      <c r="K39" s="790"/>
      <c r="L39" s="790"/>
      <c r="M39" s="767"/>
      <c r="N39" s="767"/>
      <c r="O39" s="767"/>
      <c r="P39" s="767"/>
      <c r="Q39" s="767"/>
      <c r="R39" s="786"/>
      <c r="S39" s="707">
        <v>0</v>
      </c>
      <c r="T39" s="545"/>
    </row>
    <row r="40" spans="1:20" s="91" customFormat="1" ht="55.2">
      <c r="A40" s="787" t="s">
        <v>1829</v>
      </c>
      <c r="B40" s="788" t="s">
        <v>324</v>
      </c>
      <c r="C40" s="787" t="s">
        <v>1903</v>
      </c>
      <c r="D40" s="782" t="s">
        <v>1904</v>
      </c>
      <c r="E40" s="795" t="s">
        <v>1910</v>
      </c>
      <c r="F40" s="780"/>
      <c r="G40" s="767"/>
      <c r="H40" s="789"/>
      <c r="I40" s="353"/>
      <c r="J40" s="790"/>
      <c r="K40" s="790"/>
      <c r="L40" s="790"/>
      <c r="M40" s="767"/>
      <c r="N40" s="767"/>
      <c r="O40" s="767"/>
      <c r="P40" s="767"/>
      <c r="Q40" s="767"/>
      <c r="R40" s="786"/>
      <c r="S40" s="707">
        <v>0</v>
      </c>
      <c r="T40" s="545"/>
    </row>
    <row r="41" spans="1:20" s="91" customFormat="1" ht="55.2">
      <c r="A41" s="787" t="s">
        <v>1829</v>
      </c>
      <c r="B41" s="788" t="s">
        <v>324</v>
      </c>
      <c r="C41" s="787" t="s">
        <v>1911</v>
      </c>
      <c r="D41" s="782" t="s">
        <v>1912</v>
      </c>
      <c r="E41" s="782" t="s">
        <v>1913</v>
      </c>
      <c r="F41" s="780" t="s">
        <v>139</v>
      </c>
      <c r="G41" s="767" t="s">
        <v>1834</v>
      </c>
      <c r="H41" s="789">
        <v>85000000</v>
      </c>
      <c r="I41" s="353" t="s">
        <v>150</v>
      </c>
      <c r="J41" s="790">
        <v>0</v>
      </c>
      <c r="K41" s="790">
        <v>0</v>
      </c>
      <c r="L41" s="790"/>
      <c r="M41" s="767"/>
      <c r="N41" s="767" t="s">
        <v>1914</v>
      </c>
      <c r="O41" s="767"/>
      <c r="P41" s="767" t="s">
        <v>365</v>
      </c>
      <c r="Q41" s="767"/>
      <c r="R41" s="786"/>
      <c r="S41" s="707">
        <v>0</v>
      </c>
      <c r="T41" s="545"/>
    </row>
    <row r="42" spans="1:20" s="91" customFormat="1" ht="41.4">
      <c r="A42" s="787" t="s">
        <v>1829</v>
      </c>
      <c r="B42" s="788" t="s">
        <v>324</v>
      </c>
      <c r="C42" s="787" t="s">
        <v>1911</v>
      </c>
      <c r="D42" s="782" t="s">
        <v>1912</v>
      </c>
      <c r="E42" s="795" t="s">
        <v>1915</v>
      </c>
      <c r="F42" s="780"/>
      <c r="G42" s="767"/>
      <c r="H42" s="789"/>
      <c r="I42" s="353"/>
      <c r="J42" s="790"/>
      <c r="K42" s="790"/>
      <c r="L42" s="790"/>
      <c r="M42" s="767"/>
      <c r="N42" s="767"/>
      <c r="O42" s="767"/>
      <c r="P42" s="767"/>
      <c r="Q42" s="767"/>
      <c r="R42" s="786"/>
      <c r="S42" s="707">
        <v>0</v>
      </c>
      <c r="T42" s="545"/>
    </row>
    <row r="43" spans="1:20" s="91" customFormat="1" ht="41.4">
      <c r="A43" s="787" t="s">
        <v>1829</v>
      </c>
      <c r="B43" s="788" t="s">
        <v>324</v>
      </c>
      <c r="C43" s="787" t="s">
        <v>1911</v>
      </c>
      <c r="D43" s="782" t="s">
        <v>1912</v>
      </c>
      <c r="E43" s="795" t="s">
        <v>1916</v>
      </c>
      <c r="F43" s="780"/>
      <c r="G43" s="767"/>
      <c r="H43" s="789"/>
      <c r="I43" s="353"/>
      <c r="J43" s="790"/>
      <c r="K43" s="790"/>
      <c r="L43" s="790"/>
      <c r="M43" s="767"/>
      <c r="N43" s="767"/>
      <c r="O43" s="767"/>
      <c r="P43" s="767"/>
      <c r="Q43" s="767"/>
      <c r="R43" s="786"/>
      <c r="S43" s="707">
        <v>0</v>
      </c>
      <c r="T43" s="545"/>
    </row>
    <row r="44" spans="1:20" s="91" customFormat="1" ht="165.6">
      <c r="A44" s="804" t="s">
        <v>1829</v>
      </c>
      <c r="B44" s="805" t="s">
        <v>324</v>
      </c>
      <c r="C44" s="804" t="s">
        <v>1917</v>
      </c>
      <c r="D44" s="806" t="s">
        <v>1918</v>
      </c>
      <c r="E44" s="806" t="s">
        <v>1919</v>
      </c>
      <c r="F44" s="806" t="s">
        <v>1919</v>
      </c>
      <c r="G44" s="807" t="s">
        <v>1834</v>
      </c>
      <c r="H44" s="809">
        <v>9248000</v>
      </c>
      <c r="I44" s="810" t="s">
        <v>140</v>
      </c>
      <c r="J44" s="811">
        <v>0.8175</v>
      </c>
      <c r="K44" s="812">
        <v>1</v>
      </c>
      <c r="L44" s="814" t="s">
        <v>1920</v>
      </c>
      <c r="M44" s="807" t="s">
        <v>1921</v>
      </c>
      <c r="N44" s="807" t="s">
        <v>1922</v>
      </c>
      <c r="O44" s="807"/>
      <c r="P44" s="807" t="s">
        <v>144</v>
      </c>
      <c r="Q44" s="807"/>
      <c r="R44" s="808"/>
      <c r="S44" s="707">
        <v>1</v>
      </c>
      <c r="T44" s="545"/>
    </row>
    <row r="45" spans="1:20" s="91" customFormat="1" ht="41.4">
      <c r="A45" s="787" t="s">
        <v>1829</v>
      </c>
      <c r="B45" s="787" t="s">
        <v>324</v>
      </c>
      <c r="C45" s="787" t="s">
        <v>1917</v>
      </c>
      <c r="D45" s="767" t="s">
        <v>1918</v>
      </c>
      <c r="E45" s="767" t="s">
        <v>1923</v>
      </c>
      <c r="F45" s="813" t="s">
        <v>1923</v>
      </c>
      <c r="G45" s="767"/>
      <c r="H45" s="789"/>
      <c r="I45" s="353"/>
      <c r="J45" s="792"/>
      <c r="K45" s="790"/>
      <c r="L45" s="541"/>
      <c r="M45" s="767"/>
      <c r="N45" s="767"/>
      <c r="O45" s="767"/>
      <c r="P45" s="767"/>
      <c r="Q45" s="767"/>
      <c r="R45" s="767"/>
      <c r="S45" s="707">
        <v>1</v>
      </c>
      <c r="T45" s="545"/>
    </row>
    <row r="46" spans="1:20" s="91" customFormat="1" ht="17.399999999999999">
      <c r="A46" s="81"/>
      <c r="B46" s="81"/>
      <c r="C46" s="81"/>
      <c r="D46" s="545"/>
      <c r="E46" s="545"/>
      <c r="F46" s="545"/>
      <c r="G46" s="545"/>
      <c r="H46" s="799"/>
      <c r="I46" s="800"/>
      <c r="J46" s="801"/>
      <c r="K46" s="802"/>
      <c r="L46" s="803"/>
      <c r="M46" s="545"/>
      <c r="P46" s="545"/>
      <c r="Q46" s="545"/>
      <c r="R46" s="333" t="s">
        <v>453</v>
      </c>
      <c r="S46" s="908">
        <f>SUM(S8:S45)</f>
        <v>18</v>
      </c>
      <c r="T46" s="545"/>
    </row>
    <row r="47" spans="1:20" ht="17.399999999999999">
      <c r="R47" s="333" t="s">
        <v>454</v>
      </c>
      <c r="S47" s="908">
        <v>38</v>
      </c>
    </row>
    <row r="48" spans="1:20" ht="17.399999999999999">
      <c r="A48" s="783" t="s">
        <v>123</v>
      </c>
      <c r="R48" s="333" t="s">
        <v>1556</v>
      </c>
      <c r="S48" s="909">
        <f>S46/S47</f>
        <v>0.47368421052631576</v>
      </c>
    </row>
    <row r="49" spans="1:7">
      <c r="A49" s="527" t="s">
        <v>144</v>
      </c>
      <c r="G49" s="527"/>
    </row>
    <row r="50" spans="1:7">
      <c r="A50" s="527" t="s">
        <v>133</v>
      </c>
      <c r="G50" s="527"/>
    </row>
    <row r="51" spans="1:7">
      <c r="A51" s="527" t="s">
        <v>355</v>
      </c>
      <c r="G51" s="527"/>
    </row>
    <row r="52" spans="1:7">
      <c r="A52" s="527" t="s">
        <v>237</v>
      </c>
      <c r="G52" s="527"/>
    </row>
    <row r="53" spans="1:7">
      <c r="A53" s="527" t="s">
        <v>152</v>
      </c>
      <c r="G53" s="527"/>
    </row>
    <row r="54" spans="1:7">
      <c r="A54" s="527" t="s">
        <v>364</v>
      </c>
      <c r="G54" s="527"/>
    </row>
    <row r="55" spans="1:7">
      <c r="A55" s="527" t="s">
        <v>217</v>
      </c>
      <c r="G55" s="527"/>
    </row>
    <row r="56" spans="1:7">
      <c r="A56" s="527" t="s">
        <v>365</v>
      </c>
      <c r="G56" s="527"/>
    </row>
    <row r="57" spans="1:7">
      <c r="A57" s="527" t="s">
        <v>366</v>
      </c>
      <c r="G57" s="527"/>
    </row>
    <row r="58" spans="1:7">
      <c r="A58" s="527" t="s">
        <v>182</v>
      </c>
      <c r="G58" s="527"/>
    </row>
  </sheetData>
  <mergeCells count="1">
    <mergeCell ref="C5:F7"/>
  </mergeCells>
  <conditionalFormatting sqref="AC6">
    <cfRule type="iconSet" priority="1">
      <iconSet iconSet="3Arrows">
        <cfvo type="percent" val="0"/>
        <cfvo type="percent" val="33"/>
        <cfvo type="percent" val="67"/>
      </iconSet>
    </cfRule>
  </conditionalFormatting>
  <dataValidations count="3">
    <dataValidation type="list" allowBlank="1" showInputMessage="1" showErrorMessage="1" sqref="A49" xr:uid="{566B39BB-487D-41EC-A217-3BDDBE376554}">
      <formula1>$B$103:$B$112</formula1>
    </dataValidation>
    <dataValidation type="list" allowBlank="1" showInputMessage="1" showErrorMessage="1" sqref="A50" xr:uid="{569D30F3-E94B-430B-85B9-4F65749E91A7}">
      <formula1>$A$5:$A$6</formula1>
    </dataValidation>
    <dataValidation type="list" allowBlank="1" showErrorMessage="1" sqref="I5:I46" xr:uid="{2097E0D0-BDBB-4F8A-919C-25D955511889}">
      <formula1>"เร็วกว่าแผน,เป็นไปตามแผน,ล่าช้ากว่าแผน,ยังไม่เริ่มดำเนินโครงการ"</formula1>
    </dataValidation>
  </dataValidations>
  <hyperlinks>
    <hyperlink ref="L31" r:id="rId1" xr:uid="{500D0AE8-592F-4086-877E-9054BE830FB8}"/>
    <hyperlink ref="L33" r:id="rId2" xr:uid="{EA645D2E-1B8B-4D76-A6F6-1CE73D0EDB24}"/>
    <hyperlink ref="L44" r:id="rId3" xr:uid="{466C7789-33CD-400B-ACE7-0312DBB8B432}"/>
    <hyperlink ref="L10" r:id="rId4" xr:uid="{F3C4B245-A126-4C5F-A0AE-C61FB55CB064}"/>
  </hyperlinks>
  <pageMargins left="0.23622047244094491" right="0.23622047244094491" top="0.74803149606299213" bottom="0.74803149606299213" header="0.31496062992125984" footer="0.31496062992125984"/>
  <pageSetup paperSize="9" scale="27" fitToHeight="0" orientation="landscape" horizontalDpi="300" verticalDpi="300" r:id="rId5"/>
  <rowBreaks count="1" manualBreakCount="1">
    <brk id="19" max="17" man="1"/>
  </rowBreak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A5924-A739-49F2-88BA-E00B25C0B41E}">
  <sheetPr codeName="Sheet14">
    <tabColor theme="9"/>
  </sheetPr>
  <dimension ref="A1:AI71"/>
  <sheetViews>
    <sheetView topLeftCell="A52" zoomScale="40" zoomScaleNormal="40" workbookViewId="0">
      <selection activeCell="E17" sqref="E17"/>
    </sheetView>
  </sheetViews>
  <sheetFormatPr defaultColWidth="8.6640625" defaultRowHeight="17.399999999999999"/>
  <cols>
    <col min="1" max="1" width="21.88671875" style="190" customWidth="1"/>
    <col min="2" max="2" width="28.33203125" style="87" customWidth="1"/>
    <col min="3" max="3" width="15.109375" style="87" customWidth="1"/>
    <col min="4" max="4" width="47.77734375" style="87" customWidth="1"/>
    <col min="5" max="5" width="79.109375" style="87" customWidth="1"/>
    <col min="6" max="6" width="32.77734375" style="87" customWidth="1"/>
    <col min="7" max="7" width="30.33203125" style="190" customWidth="1"/>
    <col min="8" max="8" width="19.21875" style="87" customWidth="1"/>
    <col min="9" max="9" width="24" style="190" customWidth="1"/>
    <col min="10" max="10" width="17.33203125" style="87" customWidth="1"/>
    <col min="11" max="11" width="41.88671875" style="87" customWidth="1"/>
    <col min="12" max="12" width="49.88671875" style="87" customWidth="1"/>
    <col min="13" max="13" width="38.109375" style="87" customWidth="1"/>
    <col min="14" max="14" width="55.109375" style="87" customWidth="1"/>
    <col min="15" max="15" width="31.6640625" style="87" customWidth="1"/>
    <col min="16" max="16" width="31.33203125" style="87" customWidth="1"/>
    <col min="17" max="17" width="45.33203125" style="87" customWidth="1"/>
    <col min="18" max="19" width="29.88671875" style="87" customWidth="1"/>
    <col min="20" max="21" width="8.6640625" style="87"/>
    <col min="22" max="22" width="8.88671875" style="87" bestFit="1" customWidth="1"/>
    <col min="23" max="23" width="8.77734375" style="87" bestFit="1" customWidth="1"/>
    <col min="24" max="24" width="9.77734375" style="87" customWidth="1"/>
    <col min="25" max="25" width="8.77734375" style="87" bestFit="1" customWidth="1"/>
    <col min="26" max="26" width="8.6640625" style="87"/>
    <col min="27" max="27" width="8.88671875" style="87" bestFit="1" customWidth="1"/>
    <col min="28" max="28" width="8.77734375" style="87" bestFit="1" customWidth="1"/>
    <col min="29" max="29" width="12" style="87" bestFit="1" customWidth="1"/>
    <col min="30" max="16384" width="8.6640625" style="87"/>
  </cols>
  <sheetData>
    <row r="1" spans="1:35">
      <c r="A1" s="95" t="s">
        <v>104</v>
      </c>
      <c r="B1" s="95" t="s">
        <v>1023</v>
      </c>
    </row>
    <row r="2" spans="1:35">
      <c r="A2" s="95" t="s">
        <v>106</v>
      </c>
      <c r="B2" s="95" t="s">
        <v>1024</v>
      </c>
    </row>
    <row r="3" spans="1:35">
      <c r="A3" s="95" t="s">
        <v>108</v>
      </c>
      <c r="B3" s="551" t="s">
        <v>1437</v>
      </c>
    </row>
    <row r="4" spans="1:35" s="528" customFormat="1" ht="87">
      <c r="A4" s="78" t="s">
        <v>1</v>
      </c>
      <c r="B4" s="72" t="s">
        <v>110</v>
      </c>
      <c r="C4" s="73" t="s">
        <v>111</v>
      </c>
      <c r="D4" s="75" t="s">
        <v>112</v>
      </c>
      <c r="E4" s="671" t="s">
        <v>1924</v>
      </c>
      <c r="F4" s="671" t="s">
        <v>1925</v>
      </c>
      <c r="G4" s="75" t="s">
        <v>115</v>
      </c>
      <c r="H4" s="75" t="s">
        <v>116</v>
      </c>
      <c r="I4" s="75" t="s">
        <v>117</v>
      </c>
      <c r="J4" s="75" t="s">
        <v>368</v>
      </c>
      <c r="K4" s="75" t="s">
        <v>119</v>
      </c>
      <c r="L4" s="75" t="s">
        <v>120</v>
      </c>
      <c r="M4" s="671" t="s">
        <v>121</v>
      </c>
      <c r="N4" s="671" t="s">
        <v>109</v>
      </c>
      <c r="O4" s="75" t="s">
        <v>122</v>
      </c>
      <c r="P4" s="75" t="s">
        <v>123</v>
      </c>
      <c r="Q4" s="75" t="s">
        <v>124</v>
      </c>
      <c r="R4" s="75" t="s">
        <v>125</v>
      </c>
      <c r="S4" s="329" t="s">
        <v>370</v>
      </c>
      <c r="U4" s="761" t="s">
        <v>371</v>
      </c>
      <c r="V4" s="762"/>
      <c r="W4" s="762"/>
      <c r="X4" s="762"/>
      <c r="Y4" s="762"/>
      <c r="Z4" s="762"/>
      <c r="AA4" s="762"/>
      <c r="AB4" s="71"/>
      <c r="AC4" s="762"/>
      <c r="AD4" s="89"/>
      <c r="AE4" s="169" t="s">
        <v>372</v>
      </c>
      <c r="AF4" s="169" t="s">
        <v>373</v>
      </c>
      <c r="AG4" s="169" t="s">
        <v>140</v>
      </c>
      <c r="AH4" s="169" t="s">
        <v>132</v>
      </c>
      <c r="AI4" s="169" t="s">
        <v>150</v>
      </c>
    </row>
    <row r="5" spans="1:35" s="528" customFormat="1">
      <c r="A5" s="71" t="s">
        <v>1926</v>
      </c>
      <c r="B5" s="294" t="s">
        <v>127</v>
      </c>
      <c r="C5" s="655"/>
      <c r="D5" s="656"/>
      <c r="E5" s="657"/>
      <c r="F5" s="657"/>
      <c r="G5" s="75"/>
      <c r="H5" s="75"/>
      <c r="I5" s="295"/>
      <c r="J5" s="75"/>
      <c r="K5" s="74"/>
      <c r="L5" s="75"/>
      <c r="M5" s="75"/>
      <c r="N5" s="75"/>
      <c r="O5" s="75"/>
      <c r="P5" s="75"/>
      <c r="Q5" s="75"/>
      <c r="R5" s="75"/>
      <c r="S5" s="75"/>
      <c r="U5" s="79" t="s">
        <v>375</v>
      </c>
      <c r="V5" s="79" t="s">
        <v>782</v>
      </c>
      <c r="W5" s="79" t="s">
        <v>1558</v>
      </c>
      <c r="X5" s="79" t="s">
        <v>1742</v>
      </c>
      <c r="Y5" s="79" t="s">
        <v>1560</v>
      </c>
      <c r="Z5" s="79" t="s">
        <v>380</v>
      </c>
      <c r="AA5" s="79" t="s">
        <v>1927</v>
      </c>
      <c r="AB5" s="79" t="s">
        <v>1928</v>
      </c>
      <c r="AC5" s="763" t="s">
        <v>383</v>
      </c>
      <c r="AD5" s="89"/>
      <c r="AE5" s="82"/>
      <c r="AF5" s="82"/>
      <c r="AG5" s="82"/>
      <c r="AH5" s="82"/>
      <c r="AI5" s="82"/>
    </row>
    <row r="6" spans="1:35" s="528" customFormat="1">
      <c r="A6" s="71" t="s">
        <v>1926</v>
      </c>
      <c r="B6" s="294" t="s">
        <v>128</v>
      </c>
      <c r="C6" s="655"/>
      <c r="D6" s="656"/>
      <c r="E6" s="658"/>
      <c r="F6" s="658"/>
      <c r="G6" s="75"/>
      <c r="H6" s="75"/>
      <c r="I6" s="295"/>
      <c r="J6" s="75"/>
      <c r="K6" s="74"/>
      <c r="L6" s="75"/>
      <c r="M6" s="75"/>
      <c r="N6" s="75"/>
      <c r="O6" s="75"/>
      <c r="P6" s="75"/>
      <c r="Q6" s="75"/>
      <c r="R6" s="75"/>
      <c r="S6" s="75"/>
      <c r="U6" s="83" t="s">
        <v>384</v>
      </c>
      <c r="V6" s="84">
        <f>(K8+K10+K12)/3</f>
        <v>0.73333333333333339</v>
      </c>
      <c r="W6" s="84">
        <f>(J14+J18+J23)/3</f>
        <v>3.3333333333333333E-2</v>
      </c>
      <c r="X6" s="84">
        <f>(J25+J28+J29+J31)/4</f>
        <v>0.33750000000000002</v>
      </c>
      <c r="Y6" s="84">
        <f>(K33+K35)/2</f>
        <v>0.45</v>
      </c>
      <c r="Z6" s="84"/>
      <c r="AA6" s="84">
        <f>(K37+K40+K42+K44+K47+K48+K49+K52+K54+K55)/10</f>
        <v>0.11000000000000001</v>
      </c>
      <c r="AB6" s="84">
        <f>(J56)</f>
        <v>0</v>
      </c>
      <c r="AC6" s="764">
        <f>AVERAGE(V6:AB6)</f>
        <v>0.27736111111111111</v>
      </c>
      <c r="AD6" s="89"/>
      <c r="AE6" s="89"/>
      <c r="AF6" s="89"/>
      <c r="AG6" s="89"/>
      <c r="AH6" s="89"/>
      <c r="AI6" s="89"/>
    </row>
    <row r="7" spans="1:35" s="528" customFormat="1" ht="69.599999999999994">
      <c r="A7" s="71" t="s">
        <v>1926</v>
      </c>
      <c r="B7" s="143" t="s">
        <v>129</v>
      </c>
      <c r="C7" s="655"/>
      <c r="D7" s="1284" t="s">
        <v>1929</v>
      </c>
      <c r="E7" s="659" t="s">
        <v>139</v>
      </c>
      <c r="F7" s="659"/>
      <c r="G7" s="739" t="s">
        <v>1930</v>
      </c>
      <c r="H7" s="660">
        <v>300000</v>
      </c>
      <c r="I7" s="295" t="s">
        <v>132</v>
      </c>
      <c r="J7" s="661">
        <v>0.05</v>
      </c>
      <c r="K7" s="74"/>
      <c r="L7" s="75"/>
      <c r="M7" s="668" t="s">
        <v>1931</v>
      </c>
      <c r="N7" s="668" t="s">
        <v>1932</v>
      </c>
      <c r="O7" s="180" t="s">
        <v>1933</v>
      </c>
      <c r="P7" s="662" t="s">
        <v>139</v>
      </c>
      <c r="Q7" s="75"/>
      <c r="R7" s="75"/>
      <c r="S7" s="75"/>
    </row>
    <row r="8" spans="1:35" s="70" customFormat="1" ht="121.8">
      <c r="A8" s="99" t="s">
        <v>1926</v>
      </c>
      <c r="B8" s="142" t="s">
        <v>135</v>
      </c>
      <c r="C8" s="99" t="s">
        <v>1934</v>
      </c>
      <c r="D8" s="181" t="s">
        <v>1935</v>
      </c>
      <c r="E8" s="232" t="s">
        <v>1936</v>
      </c>
      <c r="F8" s="232" t="s">
        <v>1937</v>
      </c>
      <c r="G8" s="705" t="s">
        <v>1938</v>
      </c>
      <c r="H8" s="664">
        <v>100000</v>
      </c>
      <c r="I8" s="697" t="s">
        <v>140</v>
      </c>
      <c r="J8" s="665">
        <v>0.8</v>
      </c>
      <c r="K8" s="179">
        <v>0.8</v>
      </c>
      <c r="L8" s="665"/>
      <c r="M8" s="669" t="s">
        <v>1939</v>
      </c>
      <c r="N8" s="669" t="s">
        <v>1940</v>
      </c>
      <c r="O8" s="669" t="s">
        <v>1941</v>
      </c>
      <c r="P8" s="142" t="s">
        <v>133</v>
      </c>
      <c r="Q8" s="176"/>
      <c r="R8" s="175" t="s">
        <v>1938</v>
      </c>
      <c r="S8" s="283">
        <v>1</v>
      </c>
    </row>
    <row r="9" spans="1:35" s="70" customFormat="1" ht="36.9" customHeight="1">
      <c r="A9" s="99" t="s">
        <v>1926</v>
      </c>
      <c r="B9" s="142" t="s">
        <v>135</v>
      </c>
      <c r="C9" s="99" t="s">
        <v>1934</v>
      </c>
      <c r="D9" s="181" t="s">
        <v>1935</v>
      </c>
      <c r="E9" s="703" t="s">
        <v>1942</v>
      </c>
      <c r="F9" s="703"/>
      <c r="G9" s="740"/>
      <c r="H9" s="664"/>
      <c r="I9" s="697"/>
      <c r="J9" s="665"/>
      <c r="K9" s="179"/>
      <c r="L9" s="665"/>
      <c r="M9" s="669"/>
      <c r="N9" s="669"/>
      <c r="O9" s="669"/>
      <c r="P9" s="142"/>
      <c r="Q9" s="176"/>
      <c r="R9" s="175"/>
      <c r="S9" s="283">
        <v>0</v>
      </c>
    </row>
    <row r="10" spans="1:35" s="70" customFormat="1" ht="87">
      <c r="A10" s="99" t="s">
        <v>1926</v>
      </c>
      <c r="B10" s="142" t="s">
        <v>135</v>
      </c>
      <c r="C10" s="99" t="s">
        <v>1943</v>
      </c>
      <c r="D10" s="181" t="s">
        <v>1944</v>
      </c>
      <c r="E10" s="232" t="s">
        <v>1945</v>
      </c>
      <c r="F10" s="232" t="s">
        <v>1946</v>
      </c>
      <c r="G10" s="740" t="s">
        <v>1938</v>
      </c>
      <c r="H10" s="672">
        <v>9000000</v>
      </c>
      <c r="I10" s="697" t="s">
        <v>140</v>
      </c>
      <c r="J10" s="187">
        <v>0.7</v>
      </c>
      <c r="K10" s="187">
        <v>0.7</v>
      </c>
      <c r="L10" s="187"/>
      <c r="M10" s="673" t="s">
        <v>1947</v>
      </c>
      <c r="N10" s="669" t="s">
        <v>1948</v>
      </c>
      <c r="O10" s="663" t="s">
        <v>143</v>
      </c>
      <c r="P10" s="145" t="s">
        <v>366</v>
      </c>
      <c r="Q10" s="175" t="s">
        <v>1949</v>
      </c>
      <c r="R10" s="175" t="s">
        <v>1950</v>
      </c>
      <c r="S10" s="283">
        <v>1</v>
      </c>
    </row>
    <row r="11" spans="1:35" s="70" customFormat="1" ht="104.4">
      <c r="A11" s="99" t="s">
        <v>1926</v>
      </c>
      <c r="B11" s="142" t="s">
        <v>135</v>
      </c>
      <c r="C11" s="99" t="s">
        <v>1943</v>
      </c>
      <c r="D11" s="181" t="s">
        <v>1944</v>
      </c>
      <c r="E11" s="232" t="s">
        <v>1951</v>
      </c>
      <c r="F11" s="232" t="s">
        <v>1952</v>
      </c>
      <c r="G11" s="740"/>
      <c r="H11" s="672"/>
      <c r="I11" s="697"/>
      <c r="J11" s="187"/>
      <c r="K11" s="187"/>
      <c r="L11" s="187"/>
      <c r="M11" s="673"/>
      <c r="N11" s="669" t="s">
        <v>1953</v>
      </c>
      <c r="O11" s="663"/>
      <c r="P11" s="142"/>
      <c r="Q11" s="176"/>
      <c r="R11" s="175"/>
      <c r="S11" s="283">
        <v>1</v>
      </c>
    </row>
    <row r="12" spans="1:35" s="70" customFormat="1" ht="87">
      <c r="A12" s="99" t="s">
        <v>1926</v>
      </c>
      <c r="B12" s="142" t="s">
        <v>135</v>
      </c>
      <c r="C12" s="99" t="s">
        <v>1954</v>
      </c>
      <c r="D12" s="181" t="s">
        <v>1955</v>
      </c>
      <c r="E12" s="232" t="s">
        <v>1956</v>
      </c>
      <c r="F12" s="232" t="s">
        <v>1957</v>
      </c>
      <c r="G12" s="705" t="s">
        <v>1938</v>
      </c>
      <c r="H12" s="672">
        <v>2000000</v>
      </c>
      <c r="I12" s="697" t="s">
        <v>140</v>
      </c>
      <c r="J12" s="187">
        <v>0.7</v>
      </c>
      <c r="K12" s="187">
        <v>0.7</v>
      </c>
      <c r="L12" s="187"/>
      <c r="M12" s="669" t="s">
        <v>1958</v>
      </c>
      <c r="N12" s="706" t="s">
        <v>1959</v>
      </c>
      <c r="O12" s="663" t="s">
        <v>1960</v>
      </c>
      <c r="P12" s="99" t="s">
        <v>133</v>
      </c>
      <c r="Q12" s="176"/>
      <c r="R12" s="175" t="s">
        <v>1961</v>
      </c>
      <c r="S12" s="283">
        <v>1</v>
      </c>
    </row>
    <row r="13" spans="1:35" s="70" customFormat="1" ht="69.599999999999994">
      <c r="A13" s="99" t="s">
        <v>1926</v>
      </c>
      <c r="B13" s="142" t="s">
        <v>135</v>
      </c>
      <c r="C13" s="99" t="s">
        <v>1954</v>
      </c>
      <c r="D13" s="181" t="s">
        <v>1955</v>
      </c>
      <c r="E13" s="232" t="s">
        <v>1962</v>
      </c>
      <c r="F13" s="232" t="s">
        <v>1962</v>
      </c>
      <c r="G13" s="705"/>
      <c r="H13" s="672"/>
      <c r="I13" s="697"/>
      <c r="J13" s="187"/>
      <c r="K13" s="187"/>
      <c r="L13" s="187"/>
      <c r="M13" s="669"/>
      <c r="N13" s="706" t="s">
        <v>1963</v>
      </c>
      <c r="O13" s="669"/>
      <c r="P13" s="142"/>
      <c r="Q13" s="176"/>
      <c r="R13" s="175"/>
      <c r="S13" s="283">
        <v>1</v>
      </c>
    </row>
    <row r="14" spans="1:35" s="1097" customFormat="1" ht="69.599999999999994">
      <c r="A14" s="1087" t="s">
        <v>1926</v>
      </c>
      <c r="B14" s="1088" t="s">
        <v>164</v>
      </c>
      <c r="C14" s="1087" t="s">
        <v>1964</v>
      </c>
      <c r="D14" s="1089" t="s">
        <v>1965</v>
      </c>
      <c r="E14" s="1089" t="s">
        <v>1966</v>
      </c>
      <c r="F14" s="1090" t="s">
        <v>139</v>
      </c>
      <c r="G14" s="1091" t="s">
        <v>1967</v>
      </c>
      <c r="H14" s="1092">
        <v>24980769.199999999</v>
      </c>
      <c r="I14" s="1087" t="s">
        <v>132</v>
      </c>
      <c r="J14" s="1093">
        <v>0.1</v>
      </c>
      <c r="K14" s="1093"/>
      <c r="L14" s="1093"/>
      <c r="M14" s="1094" t="s">
        <v>143</v>
      </c>
      <c r="N14" s="1087" t="s">
        <v>143</v>
      </c>
      <c r="O14" s="1087" t="s">
        <v>143</v>
      </c>
      <c r="P14" s="1088" t="s">
        <v>144</v>
      </c>
      <c r="Q14" s="1087" t="s">
        <v>143</v>
      </c>
      <c r="R14" s="1095" t="s">
        <v>1968</v>
      </c>
      <c r="S14" s="1096">
        <v>0</v>
      </c>
    </row>
    <row r="15" spans="1:35" s="1097" customFormat="1" ht="69.599999999999994">
      <c r="A15" s="1087" t="s">
        <v>1926</v>
      </c>
      <c r="B15" s="1088" t="s">
        <v>164</v>
      </c>
      <c r="C15" s="1087" t="s">
        <v>1964</v>
      </c>
      <c r="D15" s="1089" t="s">
        <v>1965</v>
      </c>
      <c r="E15" s="1098" t="s">
        <v>1969</v>
      </c>
      <c r="F15" s="1090"/>
      <c r="G15" s="1091"/>
      <c r="H15" s="1092"/>
      <c r="I15" s="1087"/>
      <c r="J15" s="1093"/>
      <c r="K15" s="1093"/>
      <c r="L15" s="1093"/>
      <c r="M15" s="1099"/>
      <c r="N15" s="1088"/>
      <c r="O15" s="1088"/>
      <c r="P15" s="1088"/>
      <c r="Q15" s="1088"/>
      <c r="R15" s="1095"/>
      <c r="S15" s="1096">
        <v>0</v>
      </c>
    </row>
    <row r="16" spans="1:35" s="1097" customFormat="1" ht="52.2">
      <c r="A16" s="1087" t="s">
        <v>1926</v>
      </c>
      <c r="B16" s="1088" t="s">
        <v>164</v>
      </c>
      <c r="C16" s="1087" t="s">
        <v>1964</v>
      </c>
      <c r="D16" s="1089" t="s">
        <v>1965</v>
      </c>
      <c r="E16" s="1098" t="s">
        <v>1970</v>
      </c>
      <c r="F16" s="1090"/>
      <c r="G16" s="1091"/>
      <c r="H16" s="1092"/>
      <c r="I16" s="1087"/>
      <c r="J16" s="1093"/>
      <c r="K16" s="1093"/>
      <c r="L16" s="1093"/>
      <c r="M16" s="1099"/>
      <c r="N16" s="1088"/>
      <c r="O16" s="1088"/>
      <c r="P16" s="1088"/>
      <c r="Q16" s="1088"/>
      <c r="R16" s="1095"/>
      <c r="S16" s="1096">
        <v>0</v>
      </c>
    </row>
    <row r="17" spans="1:19" s="1097" customFormat="1" ht="52.2">
      <c r="A17" s="1087" t="s">
        <v>1926</v>
      </c>
      <c r="B17" s="1088" t="s">
        <v>164</v>
      </c>
      <c r="C17" s="1087" t="s">
        <v>1964</v>
      </c>
      <c r="D17" s="1089" t="s">
        <v>1965</v>
      </c>
      <c r="E17" s="1098" t="s">
        <v>1971</v>
      </c>
      <c r="F17" s="1090"/>
      <c r="G17" s="1091"/>
      <c r="H17" s="1092"/>
      <c r="I17" s="1087"/>
      <c r="J17" s="1093"/>
      <c r="K17" s="1093"/>
      <c r="L17" s="1093"/>
      <c r="M17" s="1099"/>
      <c r="N17" s="1088"/>
      <c r="O17" s="1088"/>
      <c r="P17" s="1088"/>
      <c r="Q17" s="1088"/>
      <c r="R17" s="1095"/>
      <c r="S17" s="1096">
        <v>0</v>
      </c>
    </row>
    <row r="18" spans="1:19" s="70" customFormat="1" ht="104.4">
      <c r="A18" s="99" t="s">
        <v>1926</v>
      </c>
      <c r="B18" s="142" t="s">
        <v>164</v>
      </c>
      <c r="C18" s="99" t="s">
        <v>1972</v>
      </c>
      <c r="D18" s="181" t="s">
        <v>1973</v>
      </c>
      <c r="E18" s="232" t="s">
        <v>1974</v>
      </c>
      <c r="F18" s="228" t="s">
        <v>139</v>
      </c>
      <c r="G18" s="704" t="s">
        <v>1967</v>
      </c>
      <c r="H18" s="674">
        <v>17233600</v>
      </c>
      <c r="I18" s="697" t="s">
        <v>150</v>
      </c>
      <c r="J18" s="187">
        <v>0</v>
      </c>
      <c r="K18" s="187"/>
      <c r="L18" s="187"/>
      <c r="M18" s="176" t="s">
        <v>143</v>
      </c>
      <c r="N18" s="176" t="s">
        <v>143</v>
      </c>
      <c r="O18" s="176" t="s">
        <v>143</v>
      </c>
      <c r="P18" s="142" t="s">
        <v>182</v>
      </c>
      <c r="Q18" s="176" t="s">
        <v>143</v>
      </c>
      <c r="R18" s="175" t="s">
        <v>1968</v>
      </c>
      <c r="S18" s="283">
        <v>0</v>
      </c>
    </row>
    <row r="19" spans="1:19" s="70" customFormat="1" ht="69.599999999999994">
      <c r="A19" s="99" t="s">
        <v>1926</v>
      </c>
      <c r="B19" s="142" t="s">
        <v>164</v>
      </c>
      <c r="C19" s="99" t="s">
        <v>1972</v>
      </c>
      <c r="D19" s="181" t="s">
        <v>1973</v>
      </c>
      <c r="E19" s="703" t="s">
        <v>1975</v>
      </c>
      <c r="F19" s="228"/>
      <c r="G19" s="704"/>
      <c r="H19" s="674"/>
      <c r="I19" s="697"/>
      <c r="J19" s="187"/>
      <c r="K19" s="187"/>
      <c r="L19" s="187"/>
      <c r="M19" s="176"/>
      <c r="N19" s="176"/>
      <c r="O19" s="176"/>
      <c r="P19" s="142"/>
      <c r="Q19" s="176"/>
      <c r="R19" s="175"/>
      <c r="S19" s="283">
        <v>0</v>
      </c>
    </row>
    <row r="20" spans="1:19" s="70" customFormat="1" ht="69.599999999999994">
      <c r="A20" s="99" t="s">
        <v>1926</v>
      </c>
      <c r="B20" s="142" t="s">
        <v>164</v>
      </c>
      <c r="C20" s="99" t="s">
        <v>1972</v>
      </c>
      <c r="D20" s="181" t="s">
        <v>1973</v>
      </c>
      <c r="E20" s="703" t="s">
        <v>1976</v>
      </c>
      <c r="F20" s="228"/>
      <c r="G20" s="704"/>
      <c r="H20" s="674"/>
      <c r="I20" s="697"/>
      <c r="J20" s="187"/>
      <c r="K20" s="187"/>
      <c r="L20" s="187"/>
      <c r="M20" s="176"/>
      <c r="N20" s="176"/>
      <c r="O20" s="176"/>
      <c r="P20" s="142"/>
      <c r="Q20" s="176"/>
      <c r="R20" s="175"/>
      <c r="S20" s="283">
        <v>0</v>
      </c>
    </row>
    <row r="21" spans="1:19" s="70" customFormat="1" ht="69.599999999999994">
      <c r="A21" s="99" t="s">
        <v>1926</v>
      </c>
      <c r="B21" s="142" t="s">
        <v>164</v>
      </c>
      <c r="C21" s="99" t="s">
        <v>1972</v>
      </c>
      <c r="D21" s="181" t="s">
        <v>1973</v>
      </c>
      <c r="E21" s="703" t="s">
        <v>1977</v>
      </c>
      <c r="F21" s="228"/>
      <c r="G21" s="704"/>
      <c r="H21" s="674"/>
      <c r="I21" s="697"/>
      <c r="J21" s="187"/>
      <c r="K21" s="187"/>
      <c r="L21" s="187"/>
      <c r="M21" s="176"/>
      <c r="N21" s="176"/>
      <c r="O21" s="176"/>
      <c r="P21" s="142"/>
      <c r="Q21" s="176"/>
      <c r="R21" s="175"/>
      <c r="S21" s="283">
        <v>0</v>
      </c>
    </row>
    <row r="22" spans="1:19" s="70" customFormat="1" ht="69.599999999999994">
      <c r="A22" s="99" t="s">
        <v>1926</v>
      </c>
      <c r="B22" s="142" t="s">
        <v>164</v>
      </c>
      <c r="C22" s="99" t="s">
        <v>1972</v>
      </c>
      <c r="D22" s="181" t="s">
        <v>1973</v>
      </c>
      <c r="E22" s="703" t="s">
        <v>1978</v>
      </c>
      <c r="F22" s="228"/>
      <c r="G22" s="704"/>
      <c r="H22" s="674"/>
      <c r="I22" s="697"/>
      <c r="J22" s="187"/>
      <c r="K22" s="187"/>
      <c r="L22" s="187"/>
      <c r="M22" s="176"/>
      <c r="N22" s="176"/>
      <c r="O22" s="176"/>
      <c r="P22" s="142"/>
      <c r="Q22" s="176"/>
      <c r="R22" s="175"/>
      <c r="S22" s="283">
        <v>0</v>
      </c>
    </row>
    <row r="23" spans="1:19" s="70" customFormat="1" ht="34.799999999999997">
      <c r="A23" s="99" t="s">
        <v>1926</v>
      </c>
      <c r="B23" s="142" t="s">
        <v>164</v>
      </c>
      <c r="C23" s="99" t="s">
        <v>1979</v>
      </c>
      <c r="D23" s="181" t="s">
        <v>1980</v>
      </c>
      <c r="E23" s="232" t="s">
        <v>1981</v>
      </c>
      <c r="F23" s="228" t="s">
        <v>139</v>
      </c>
      <c r="G23" s="697"/>
      <c r="H23" s="674"/>
      <c r="I23" s="697"/>
      <c r="J23" s="187"/>
      <c r="K23" s="187"/>
      <c r="L23" s="187"/>
      <c r="M23" s="176"/>
      <c r="N23" s="176"/>
      <c r="O23" s="176"/>
      <c r="P23" s="142"/>
      <c r="Q23" s="176"/>
      <c r="R23" s="175"/>
      <c r="S23" s="283">
        <v>0</v>
      </c>
    </row>
    <row r="24" spans="1:19" s="70" customFormat="1" ht="34.799999999999997">
      <c r="A24" s="99" t="s">
        <v>1926</v>
      </c>
      <c r="B24" s="142" t="s">
        <v>164</v>
      </c>
      <c r="C24" s="99" t="s">
        <v>1979</v>
      </c>
      <c r="D24" s="181" t="s">
        <v>1980</v>
      </c>
      <c r="E24" s="232" t="s">
        <v>1982</v>
      </c>
      <c r="F24" s="228"/>
      <c r="G24" s="697"/>
      <c r="H24" s="674"/>
      <c r="I24" s="697"/>
      <c r="J24" s="187"/>
      <c r="K24" s="187"/>
      <c r="L24" s="187"/>
      <c r="M24" s="176"/>
      <c r="N24" s="176"/>
      <c r="O24" s="176"/>
      <c r="P24" s="142"/>
      <c r="Q24" s="176"/>
      <c r="R24" s="175"/>
      <c r="S24" s="283">
        <v>0</v>
      </c>
    </row>
    <row r="25" spans="1:19" s="70" customFormat="1" ht="69.599999999999994">
      <c r="A25" s="99" t="s">
        <v>1926</v>
      </c>
      <c r="B25" s="142" t="s">
        <v>190</v>
      </c>
      <c r="C25" s="99" t="s">
        <v>1983</v>
      </c>
      <c r="D25" s="181" t="s">
        <v>1984</v>
      </c>
      <c r="E25" s="232" t="s">
        <v>1985</v>
      </c>
      <c r="F25" s="228" t="s">
        <v>139</v>
      </c>
      <c r="G25" s="705" t="s">
        <v>1986</v>
      </c>
      <c r="H25" s="664">
        <v>300000</v>
      </c>
      <c r="I25" s="697" t="s">
        <v>140</v>
      </c>
      <c r="J25" s="665">
        <v>0.05</v>
      </c>
      <c r="K25" s="187"/>
      <c r="L25" s="665"/>
      <c r="M25" s="669" t="s">
        <v>1987</v>
      </c>
      <c r="N25" s="669" t="s">
        <v>1988</v>
      </c>
      <c r="O25" s="176"/>
      <c r="P25" s="142" t="s">
        <v>144</v>
      </c>
      <c r="Q25" s="176"/>
      <c r="R25" s="175" t="s">
        <v>1989</v>
      </c>
      <c r="S25" s="283">
        <v>0</v>
      </c>
    </row>
    <row r="26" spans="1:19" s="70" customFormat="1" ht="69.599999999999994">
      <c r="A26" s="99" t="s">
        <v>1926</v>
      </c>
      <c r="B26" s="142" t="s">
        <v>190</v>
      </c>
      <c r="C26" s="99" t="s">
        <v>1983</v>
      </c>
      <c r="D26" s="181" t="s">
        <v>1984</v>
      </c>
      <c r="E26" s="232" t="s">
        <v>1990</v>
      </c>
      <c r="F26" s="228"/>
      <c r="G26" s="705"/>
      <c r="H26" s="664"/>
      <c r="I26" s="697"/>
      <c r="J26" s="665"/>
      <c r="K26" s="187"/>
      <c r="L26" s="665"/>
      <c r="M26" s="669"/>
      <c r="N26" s="669"/>
      <c r="O26" s="176"/>
      <c r="P26" s="142"/>
      <c r="Q26" s="176"/>
      <c r="R26" s="175"/>
      <c r="S26" s="283">
        <v>0</v>
      </c>
    </row>
    <row r="27" spans="1:19" s="70" customFormat="1" ht="69.599999999999994">
      <c r="A27" s="99" t="s">
        <v>1926</v>
      </c>
      <c r="B27" s="142" t="s">
        <v>190</v>
      </c>
      <c r="C27" s="99" t="s">
        <v>1983</v>
      </c>
      <c r="D27" s="181" t="s">
        <v>1984</v>
      </c>
      <c r="E27" s="232" t="s">
        <v>1991</v>
      </c>
      <c r="F27" s="228"/>
      <c r="G27" s="705"/>
      <c r="H27" s="664"/>
      <c r="I27" s="697"/>
      <c r="J27" s="665"/>
      <c r="K27" s="187"/>
      <c r="L27" s="665"/>
      <c r="M27" s="669"/>
      <c r="N27" s="669"/>
      <c r="O27" s="176"/>
      <c r="P27" s="142"/>
      <c r="Q27" s="176"/>
      <c r="R27" s="175"/>
      <c r="S27" s="283">
        <v>0</v>
      </c>
    </row>
    <row r="28" spans="1:19" s="70" customFormat="1" ht="104.4">
      <c r="A28" s="99" t="s">
        <v>1926</v>
      </c>
      <c r="B28" s="142" t="s">
        <v>190</v>
      </c>
      <c r="C28" s="99" t="s">
        <v>1992</v>
      </c>
      <c r="D28" s="181" t="s">
        <v>1993</v>
      </c>
      <c r="E28" s="232" t="s">
        <v>1994</v>
      </c>
      <c r="F28" s="228" t="s">
        <v>139</v>
      </c>
      <c r="G28" s="704" t="s">
        <v>1995</v>
      </c>
      <c r="H28" s="672">
        <v>343924</v>
      </c>
      <c r="I28" s="697" t="s">
        <v>140</v>
      </c>
      <c r="J28" s="187">
        <v>0.8</v>
      </c>
      <c r="K28" s="187"/>
      <c r="L28" s="187"/>
      <c r="M28" s="175" t="s">
        <v>1996</v>
      </c>
      <c r="N28" s="175" t="s">
        <v>1997</v>
      </c>
      <c r="O28" s="175" t="s">
        <v>1998</v>
      </c>
      <c r="P28" s="142" t="s">
        <v>217</v>
      </c>
      <c r="Q28" s="176" t="s">
        <v>1999</v>
      </c>
      <c r="R28" s="175" t="s">
        <v>2000</v>
      </c>
      <c r="S28" s="283">
        <v>0</v>
      </c>
    </row>
    <row r="29" spans="1:19" s="70" customFormat="1" ht="52.2">
      <c r="A29" s="99" t="s">
        <v>1926</v>
      </c>
      <c r="B29" s="142" t="s">
        <v>190</v>
      </c>
      <c r="C29" s="99" t="s">
        <v>2001</v>
      </c>
      <c r="D29" s="232" t="s">
        <v>2002</v>
      </c>
      <c r="E29" s="232" t="s">
        <v>2003</v>
      </c>
      <c r="F29" s="228" t="s">
        <v>139</v>
      </c>
      <c r="G29" s="741" t="s">
        <v>87</v>
      </c>
      <c r="H29" s="676">
        <v>3800000</v>
      </c>
      <c r="I29" s="697" t="s">
        <v>150</v>
      </c>
      <c r="J29" s="187">
        <v>0</v>
      </c>
      <c r="K29" s="187"/>
      <c r="L29" s="677"/>
      <c r="M29" s="677" t="s">
        <v>143</v>
      </c>
      <c r="N29" s="677" t="s">
        <v>143</v>
      </c>
      <c r="O29" s="679" t="s">
        <v>143</v>
      </c>
      <c r="P29" s="142" t="s">
        <v>182</v>
      </c>
      <c r="Q29" s="678" t="s">
        <v>143</v>
      </c>
      <c r="R29" s="175" t="s">
        <v>2004</v>
      </c>
      <c r="S29" s="283">
        <v>0</v>
      </c>
    </row>
    <row r="30" spans="1:19" s="70" customFormat="1" ht="34.799999999999997">
      <c r="A30" s="99" t="s">
        <v>1926</v>
      </c>
      <c r="B30" s="142" t="s">
        <v>190</v>
      </c>
      <c r="C30" s="99" t="s">
        <v>2001</v>
      </c>
      <c r="D30" s="232" t="s">
        <v>2002</v>
      </c>
      <c r="E30" s="232" t="s">
        <v>2005</v>
      </c>
      <c r="F30" s="228"/>
      <c r="G30" s="741"/>
      <c r="H30" s="676"/>
      <c r="I30" s="697"/>
      <c r="J30" s="187"/>
      <c r="K30" s="187"/>
      <c r="L30" s="677"/>
      <c r="M30" s="677"/>
      <c r="N30" s="677"/>
      <c r="O30" s="679"/>
      <c r="P30" s="142"/>
      <c r="Q30" s="678"/>
      <c r="R30" s="175"/>
      <c r="S30" s="283">
        <v>0</v>
      </c>
    </row>
    <row r="31" spans="1:19" s="70" customFormat="1" ht="191.4">
      <c r="A31" s="99" t="s">
        <v>1926</v>
      </c>
      <c r="B31" s="142" t="s">
        <v>190</v>
      </c>
      <c r="C31" s="99" t="s">
        <v>2006</v>
      </c>
      <c r="D31" s="232" t="s">
        <v>2007</v>
      </c>
      <c r="E31" s="232" t="s">
        <v>2008</v>
      </c>
      <c r="F31" s="228" t="s">
        <v>139</v>
      </c>
      <c r="G31" s="742" t="s">
        <v>2009</v>
      </c>
      <c r="H31" s="681">
        <v>1500000</v>
      </c>
      <c r="I31" s="697" t="s">
        <v>140</v>
      </c>
      <c r="J31" s="682">
        <v>0.5</v>
      </c>
      <c r="K31" s="187"/>
      <c r="L31" s="682"/>
      <c r="M31" s="680" t="s">
        <v>2010</v>
      </c>
      <c r="N31" s="683" t="s">
        <v>2011</v>
      </c>
      <c r="O31" s="684"/>
      <c r="P31" s="142" t="s">
        <v>144</v>
      </c>
      <c r="Q31" s="684"/>
      <c r="R31" s="175" t="s">
        <v>2012</v>
      </c>
      <c r="S31" s="283">
        <v>1</v>
      </c>
    </row>
    <row r="32" spans="1:19" s="70" customFormat="1" ht="34.799999999999997">
      <c r="A32" s="99" t="s">
        <v>1926</v>
      </c>
      <c r="B32" s="142" t="s">
        <v>190</v>
      </c>
      <c r="C32" s="99" t="s">
        <v>2006</v>
      </c>
      <c r="D32" s="232" t="s">
        <v>2007</v>
      </c>
      <c r="E32" s="703" t="s">
        <v>2013</v>
      </c>
      <c r="F32" s="228"/>
      <c r="G32" s="742"/>
      <c r="H32" s="681"/>
      <c r="I32" s="697"/>
      <c r="J32" s="682"/>
      <c r="K32" s="187"/>
      <c r="L32" s="682"/>
      <c r="M32" s="680"/>
      <c r="N32" s="683"/>
      <c r="O32" s="684"/>
      <c r="P32" s="142"/>
      <c r="Q32" s="684"/>
      <c r="R32" s="175"/>
      <c r="S32" s="283">
        <v>0</v>
      </c>
    </row>
    <row r="33" spans="1:19" s="70" customFormat="1" ht="87">
      <c r="A33" s="99" t="s">
        <v>1926</v>
      </c>
      <c r="B33" s="142" t="s">
        <v>264</v>
      </c>
      <c r="C33" s="99" t="s">
        <v>2014</v>
      </c>
      <c r="D33" s="181" t="s">
        <v>2015</v>
      </c>
      <c r="E33" s="232" t="s">
        <v>2016</v>
      </c>
      <c r="F33" s="228" t="s">
        <v>139</v>
      </c>
      <c r="G33" s="99" t="s">
        <v>795</v>
      </c>
      <c r="H33" s="672">
        <v>200000</v>
      </c>
      <c r="I33" s="697" t="s">
        <v>373</v>
      </c>
      <c r="J33" s="187">
        <v>1</v>
      </c>
      <c r="K33" s="187"/>
      <c r="L33" s="187"/>
      <c r="M33" s="175" t="s">
        <v>2017</v>
      </c>
      <c r="N33" s="175" t="s">
        <v>2018</v>
      </c>
      <c r="O33" s="685" t="s">
        <v>2019</v>
      </c>
      <c r="P33" s="142" t="s">
        <v>217</v>
      </c>
      <c r="Q33" s="189" t="s">
        <v>2020</v>
      </c>
      <c r="R33" s="175" t="s">
        <v>2021</v>
      </c>
      <c r="S33" s="283">
        <v>1</v>
      </c>
    </row>
    <row r="34" spans="1:19" s="70" customFormat="1" ht="87">
      <c r="A34" s="99" t="s">
        <v>1926</v>
      </c>
      <c r="B34" s="142" t="s">
        <v>264</v>
      </c>
      <c r="C34" s="99" t="s">
        <v>2014</v>
      </c>
      <c r="D34" s="181" t="s">
        <v>2015</v>
      </c>
      <c r="E34" s="703" t="s">
        <v>2022</v>
      </c>
      <c r="F34" s="228"/>
      <c r="G34" s="99"/>
      <c r="H34" s="672"/>
      <c r="I34" s="697"/>
      <c r="J34" s="187"/>
      <c r="K34" s="187"/>
      <c r="L34" s="187"/>
      <c r="M34" s="175"/>
      <c r="N34" s="175"/>
      <c r="O34" s="685"/>
      <c r="P34" s="142"/>
      <c r="Q34" s="189"/>
      <c r="R34" s="175"/>
      <c r="S34" s="283"/>
    </row>
    <row r="35" spans="1:19" s="70" customFormat="1" ht="121.8">
      <c r="A35" s="99" t="s">
        <v>1926</v>
      </c>
      <c r="B35" s="142" t="s">
        <v>264</v>
      </c>
      <c r="C35" s="99" t="s">
        <v>2023</v>
      </c>
      <c r="D35" s="181" t="s">
        <v>2024</v>
      </c>
      <c r="E35" s="232" t="s">
        <v>2025</v>
      </c>
      <c r="F35" s="232" t="s">
        <v>2026</v>
      </c>
      <c r="G35" s="705" t="s">
        <v>1938</v>
      </c>
      <c r="H35" s="664">
        <v>30000</v>
      </c>
      <c r="I35" s="697" t="s">
        <v>373</v>
      </c>
      <c r="J35" s="665">
        <v>0.9</v>
      </c>
      <c r="K35" s="187">
        <v>0.9</v>
      </c>
      <c r="L35" s="665"/>
      <c r="M35" s="669" t="s">
        <v>2027</v>
      </c>
      <c r="N35" s="669" t="s">
        <v>2028</v>
      </c>
      <c r="O35" s="669" t="s">
        <v>1941</v>
      </c>
      <c r="P35" s="145" t="s">
        <v>144</v>
      </c>
      <c r="Q35" s="176"/>
      <c r="R35" s="175" t="s">
        <v>1938</v>
      </c>
      <c r="S35" s="283">
        <v>1</v>
      </c>
    </row>
    <row r="36" spans="1:19" s="70" customFormat="1" ht="52.2">
      <c r="A36" s="99" t="s">
        <v>1926</v>
      </c>
      <c r="B36" s="142" t="s">
        <v>264</v>
      </c>
      <c r="C36" s="99" t="s">
        <v>2023</v>
      </c>
      <c r="D36" s="181" t="s">
        <v>2024</v>
      </c>
      <c r="E36" s="232" t="s">
        <v>2029</v>
      </c>
      <c r="F36" s="703" t="s">
        <v>2030</v>
      </c>
      <c r="G36" s="705"/>
      <c r="H36" s="664"/>
      <c r="I36" s="697"/>
      <c r="J36" s="665"/>
      <c r="K36" s="187"/>
      <c r="L36" s="665"/>
      <c r="M36" s="669"/>
      <c r="N36" s="669" t="s">
        <v>2031</v>
      </c>
      <c r="O36" s="669"/>
      <c r="P36" s="145"/>
      <c r="Q36" s="176"/>
      <c r="R36" s="175"/>
      <c r="S36" s="283">
        <v>1</v>
      </c>
    </row>
    <row r="37" spans="1:19" s="70" customFormat="1" ht="243.6">
      <c r="A37" s="99" t="s">
        <v>1926</v>
      </c>
      <c r="B37" s="142" t="s">
        <v>324</v>
      </c>
      <c r="C37" s="99" t="s">
        <v>2032</v>
      </c>
      <c r="D37" s="181" t="s">
        <v>2033</v>
      </c>
      <c r="E37" s="232" t="s">
        <v>2034</v>
      </c>
      <c r="F37" s="232" t="s">
        <v>2035</v>
      </c>
      <c r="G37" s="705" t="s">
        <v>2036</v>
      </c>
      <c r="H37" s="664">
        <v>400000</v>
      </c>
      <c r="I37" s="697" t="s">
        <v>132</v>
      </c>
      <c r="J37" s="665">
        <v>0.3</v>
      </c>
      <c r="K37" s="144">
        <v>0.3</v>
      </c>
      <c r="L37" s="665"/>
      <c r="M37" s="673" t="s">
        <v>2037</v>
      </c>
      <c r="N37" s="669" t="s">
        <v>2038</v>
      </c>
      <c r="O37" s="669" t="s">
        <v>2039</v>
      </c>
      <c r="P37" s="142" t="s">
        <v>133</v>
      </c>
      <c r="Q37" s="176"/>
      <c r="R37" s="175" t="s">
        <v>1938</v>
      </c>
      <c r="S37" s="283">
        <v>1</v>
      </c>
    </row>
    <row r="38" spans="1:19" s="70" customFormat="1" ht="87">
      <c r="A38" s="99" t="s">
        <v>1926</v>
      </c>
      <c r="B38" s="142" t="s">
        <v>324</v>
      </c>
      <c r="C38" s="99" t="s">
        <v>2032</v>
      </c>
      <c r="D38" s="181" t="s">
        <v>2033</v>
      </c>
      <c r="E38" s="232" t="s">
        <v>2040</v>
      </c>
      <c r="F38" s="232" t="s">
        <v>2040</v>
      </c>
      <c r="G38" s="705"/>
      <c r="H38" s="664"/>
      <c r="I38" s="697"/>
      <c r="J38" s="665"/>
      <c r="K38" s="144"/>
      <c r="L38" s="665"/>
      <c r="M38" s="673"/>
      <c r="N38" s="706" t="s">
        <v>2041</v>
      </c>
      <c r="O38" s="669"/>
      <c r="P38" s="142"/>
      <c r="Q38" s="176"/>
      <c r="R38" s="175"/>
      <c r="S38" s="283">
        <v>1</v>
      </c>
    </row>
    <row r="39" spans="1:19" s="70" customFormat="1" ht="87">
      <c r="A39" s="99" t="s">
        <v>1926</v>
      </c>
      <c r="B39" s="142" t="s">
        <v>324</v>
      </c>
      <c r="C39" s="99" t="s">
        <v>2032</v>
      </c>
      <c r="D39" s="181" t="s">
        <v>2033</v>
      </c>
      <c r="E39" s="232" t="s">
        <v>2042</v>
      </c>
      <c r="F39" s="232" t="s">
        <v>2042</v>
      </c>
      <c r="G39" s="705"/>
      <c r="H39" s="664"/>
      <c r="I39" s="697"/>
      <c r="J39" s="665"/>
      <c r="K39" s="144"/>
      <c r="L39" s="665"/>
      <c r="M39" s="673"/>
      <c r="N39" s="706" t="s">
        <v>2043</v>
      </c>
      <c r="O39" s="669"/>
      <c r="P39" s="142"/>
      <c r="Q39" s="176"/>
      <c r="R39" s="175"/>
      <c r="S39" s="283">
        <v>1</v>
      </c>
    </row>
    <row r="40" spans="1:19" s="70" customFormat="1" ht="278.39999999999998">
      <c r="A40" s="99" t="s">
        <v>1926</v>
      </c>
      <c r="B40" s="142" t="s">
        <v>324</v>
      </c>
      <c r="C40" s="99" t="s">
        <v>2044</v>
      </c>
      <c r="D40" s="181" t="s">
        <v>2045</v>
      </c>
      <c r="E40" s="232" t="s">
        <v>2046</v>
      </c>
      <c r="F40" s="228" t="s">
        <v>139</v>
      </c>
      <c r="G40" s="705" t="s">
        <v>2047</v>
      </c>
      <c r="H40" s="664">
        <v>9895400</v>
      </c>
      <c r="I40" s="697" t="s">
        <v>373</v>
      </c>
      <c r="J40" s="665">
        <v>1</v>
      </c>
      <c r="K40" s="142"/>
      <c r="L40" s="665"/>
      <c r="M40" s="669" t="s">
        <v>2048</v>
      </c>
      <c r="N40" s="675" t="s">
        <v>2049</v>
      </c>
      <c r="O40" s="669" t="s">
        <v>1747</v>
      </c>
      <c r="P40" s="142" t="s">
        <v>144</v>
      </c>
      <c r="Q40" s="663" t="s">
        <v>1747</v>
      </c>
      <c r="R40" s="669" t="s">
        <v>2050</v>
      </c>
      <c r="S40" s="283">
        <v>0.5</v>
      </c>
    </row>
    <row r="41" spans="1:19" s="70" customFormat="1" ht="69.599999999999994">
      <c r="A41" s="99" t="s">
        <v>1926</v>
      </c>
      <c r="B41" s="142" t="s">
        <v>324</v>
      </c>
      <c r="C41" s="99" t="s">
        <v>2044</v>
      </c>
      <c r="D41" s="181" t="s">
        <v>2045</v>
      </c>
      <c r="E41" s="703" t="s">
        <v>2051</v>
      </c>
      <c r="F41" s="228"/>
      <c r="G41" s="705"/>
      <c r="H41" s="664"/>
      <c r="I41" s="697"/>
      <c r="J41" s="665"/>
      <c r="K41" s="142"/>
      <c r="L41" s="665"/>
      <c r="M41" s="669"/>
      <c r="N41" s="675"/>
      <c r="O41" s="669"/>
      <c r="P41" s="142"/>
      <c r="Q41" s="663"/>
      <c r="R41" s="669"/>
      <c r="S41" s="283">
        <v>0</v>
      </c>
    </row>
    <row r="42" spans="1:19" s="70" customFormat="1" ht="69.599999999999994">
      <c r="A42" s="99" t="s">
        <v>1926</v>
      </c>
      <c r="B42" s="142" t="s">
        <v>324</v>
      </c>
      <c r="C42" s="99" t="s">
        <v>2052</v>
      </c>
      <c r="D42" s="667" t="s">
        <v>2053</v>
      </c>
      <c r="E42" s="703" t="s">
        <v>2054</v>
      </c>
      <c r="F42" s="228" t="s">
        <v>139</v>
      </c>
      <c r="G42" s="743" t="s">
        <v>2055</v>
      </c>
      <c r="H42" s="686">
        <v>1001150</v>
      </c>
      <c r="I42" s="697" t="s">
        <v>132</v>
      </c>
      <c r="J42" s="687">
        <v>0.05</v>
      </c>
      <c r="K42" s="142"/>
      <c r="L42" s="687"/>
      <c r="M42" s="688" t="s">
        <v>143</v>
      </c>
      <c r="N42" s="688" t="s">
        <v>2056</v>
      </c>
      <c r="O42" s="689" t="s">
        <v>2057</v>
      </c>
      <c r="P42" s="142" t="s">
        <v>355</v>
      </c>
      <c r="Q42" s="689" t="s">
        <v>2058</v>
      </c>
      <c r="R42" s="670" t="s">
        <v>2059</v>
      </c>
      <c r="S42" s="283">
        <v>0</v>
      </c>
    </row>
    <row r="43" spans="1:19" s="70" customFormat="1" ht="52.2">
      <c r="A43" s="99" t="s">
        <v>1926</v>
      </c>
      <c r="B43" s="142" t="s">
        <v>324</v>
      </c>
      <c r="C43" s="99" t="s">
        <v>2052</v>
      </c>
      <c r="D43" s="667" t="s">
        <v>2053</v>
      </c>
      <c r="E43" s="703" t="s">
        <v>2060</v>
      </c>
      <c r="F43" s="228"/>
      <c r="G43" s="743"/>
      <c r="H43" s="686"/>
      <c r="I43" s="697"/>
      <c r="J43" s="687"/>
      <c r="K43" s="142"/>
      <c r="L43" s="687"/>
      <c r="M43" s="688"/>
      <c r="N43" s="688"/>
      <c r="O43" s="689"/>
      <c r="P43" s="142"/>
      <c r="Q43" s="689"/>
      <c r="R43" s="670"/>
      <c r="S43" s="283">
        <v>0</v>
      </c>
    </row>
    <row r="44" spans="1:19" s="70" customFormat="1" ht="87">
      <c r="A44" s="99" t="s">
        <v>1926</v>
      </c>
      <c r="B44" s="142" t="s">
        <v>324</v>
      </c>
      <c r="C44" s="99" t="s">
        <v>2061</v>
      </c>
      <c r="D44" s="667" t="s">
        <v>2062</v>
      </c>
      <c r="E44" s="232" t="s">
        <v>2063</v>
      </c>
      <c r="F44" s="228" t="s">
        <v>139</v>
      </c>
      <c r="G44" s="704" t="s">
        <v>2064</v>
      </c>
      <c r="H44" s="125" t="s">
        <v>2065</v>
      </c>
      <c r="I44" s="697" t="s">
        <v>132</v>
      </c>
      <c r="J44" s="187">
        <v>0.1</v>
      </c>
      <c r="K44" s="142"/>
      <c r="L44" s="187"/>
      <c r="M44" s="691" t="s">
        <v>143</v>
      </c>
      <c r="N44" s="673" t="s">
        <v>2066</v>
      </c>
      <c r="O44" s="175" t="s">
        <v>2067</v>
      </c>
      <c r="P44" s="142" t="s">
        <v>133</v>
      </c>
      <c r="Q44" s="692" t="s">
        <v>143</v>
      </c>
      <c r="R44" s="670" t="s">
        <v>2068</v>
      </c>
      <c r="S44" s="283">
        <v>0</v>
      </c>
    </row>
    <row r="45" spans="1:19" s="70" customFormat="1" ht="52.2">
      <c r="A45" s="99" t="s">
        <v>1926</v>
      </c>
      <c r="B45" s="142" t="s">
        <v>324</v>
      </c>
      <c r="C45" s="99" t="s">
        <v>2061</v>
      </c>
      <c r="D45" s="667" t="s">
        <v>2062</v>
      </c>
      <c r="E45" s="703" t="s">
        <v>2069</v>
      </c>
      <c r="F45" s="228"/>
      <c r="G45" s="704"/>
      <c r="H45" s="125"/>
      <c r="I45" s="697"/>
      <c r="J45" s="187"/>
      <c r="K45" s="142"/>
      <c r="L45" s="187"/>
      <c r="M45" s="691"/>
      <c r="N45" s="673"/>
      <c r="O45" s="175"/>
      <c r="P45" s="142"/>
      <c r="Q45" s="692"/>
      <c r="R45" s="670"/>
      <c r="S45" s="283">
        <v>0</v>
      </c>
    </row>
    <row r="46" spans="1:19" s="70" customFormat="1" ht="52.2">
      <c r="A46" s="99" t="s">
        <v>1926</v>
      </c>
      <c r="B46" s="142" t="s">
        <v>324</v>
      </c>
      <c r="C46" s="99" t="s">
        <v>2061</v>
      </c>
      <c r="D46" s="667" t="s">
        <v>2062</v>
      </c>
      <c r="E46" s="703" t="s">
        <v>2051</v>
      </c>
      <c r="F46" s="228"/>
      <c r="G46" s="704"/>
      <c r="H46" s="125"/>
      <c r="I46" s="697"/>
      <c r="J46" s="187"/>
      <c r="K46" s="142"/>
      <c r="L46" s="187"/>
      <c r="M46" s="691"/>
      <c r="N46" s="673"/>
      <c r="O46" s="175"/>
      <c r="P46" s="142"/>
      <c r="Q46" s="692"/>
      <c r="R46" s="670"/>
      <c r="S46" s="283">
        <v>0</v>
      </c>
    </row>
    <row r="47" spans="1:19" s="70" customFormat="1" ht="156.6">
      <c r="A47" s="99" t="s">
        <v>1926</v>
      </c>
      <c r="B47" s="142" t="s">
        <v>324</v>
      </c>
      <c r="C47" s="99" t="s">
        <v>2070</v>
      </c>
      <c r="D47" s="667" t="s">
        <v>2071</v>
      </c>
      <c r="E47" s="232" t="s">
        <v>2072</v>
      </c>
      <c r="F47" s="232" t="s">
        <v>2073</v>
      </c>
      <c r="G47" s="743" t="s">
        <v>2064</v>
      </c>
      <c r="H47" s="693">
        <v>50000000</v>
      </c>
      <c r="I47" s="697" t="s">
        <v>132</v>
      </c>
      <c r="J47" s="687">
        <v>0.3</v>
      </c>
      <c r="K47" s="144">
        <v>0.3</v>
      </c>
      <c r="L47" s="694"/>
      <c r="M47" s="695" t="s">
        <v>2074</v>
      </c>
      <c r="N47" s="696" t="s">
        <v>2075</v>
      </c>
      <c r="O47" s="666" t="s">
        <v>2076</v>
      </c>
      <c r="P47" s="142" t="s">
        <v>133</v>
      </c>
      <c r="Q47" s="692" t="s">
        <v>143</v>
      </c>
      <c r="R47" s="670" t="s">
        <v>1938</v>
      </c>
      <c r="S47" s="283">
        <v>0</v>
      </c>
    </row>
    <row r="48" spans="1:19" s="70" customFormat="1" ht="156.6">
      <c r="A48" s="99" t="s">
        <v>1926</v>
      </c>
      <c r="B48" s="142" t="s">
        <v>324</v>
      </c>
      <c r="C48" s="99" t="s">
        <v>2077</v>
      </c>
      <c r="D48" s="667" t="s">
        <v>2078</v>
      </c>
      <c r="E48" s="232" t="s">
        <v>2079</v>
      </c>
      <c r="F48" s="232" t="s">
        <v>2080</v>
      </c>
      <c r="G48" s="99"/>
      <c r="H48" s="693">
        <v>70000000</v>
      </c>
      <c r="I48" s="697" t="s">
        <v>140</v>
      </c>
      <c r="J48" s="687">
        <v>0.5</v>
      </c>
      <c r="K48" s="144">
        <v>0.5</v>
      </c>
      <c r="L48" s="687"/>
      <c r="M48" s="696" t="s">
        <v>2081</v>
      </c>
      <c r="N48" s="696" t="s">
        <v>2082</v>
      </c>
      <c r="O48" s="692"/>
      <c r="P48" s="145" t="s">
        <v>144</v>
      </c>
      <c r="Q48" s="692"/>
      <c r="R48" s="670" t="s">
        <v>1938</v>
      </c>
      <c r="S48" s="283">
        <v>1</v>
      </c>
    </row>
    <row r="49" spans="1:19" s="70" customFormat="1" ht="191.4">
      <c r="A49" s="99" t="s">
        <v>1926</v>
      </c>
      <c r="B49" s="142" t="s">
        <v>324</v>
      </c>
      <c r="C49" s="99" t="s">
        <v>2083</v>
      </c>
      <c r="D49" s="667" t="s">
        <v>2084</v>
      </c>
      <c r="E49" s="232" t="s">
        <v>2085</v>
      </c>
      <c r="F49" s="228" t="s">
        <v>139</v>
      </c>
      <c r="G49" s="743" t="s">
        <v>2086</v>
      </c>
      <c r="H49" s="693">
        <v>2328000</v>
      </c>
      <c r="I49" s="697" t="s">
        <v>140</v>
      </c>
      <c r="J49" s="687">
        <v>0.8</v>
      </c>
      <c r="K49" s="142"/>
      <c r="L49" s="687"/>
      <c r="M49" s="696" t="s">
        <v>2087</v>
      </c>
      <c r="N49" s="696" t="s">
        <v>2088</v>
      </c>
      <c r="O49" s="689" t="s">
        <v>2089</v>
      </c>
      <c r="P49" s="142" t="s">
        <v>144</v>
      </c>
      <c r="Q49" s="690" t="s">
        <v>2090</v>
      </c>
      <c r="R49" s="670" t="s">
        <v>2091</v>
      </c>
      <c r="S49" s="283">
        <v>1</v>
      </c>
    </row>
    <row r="50" spans="1:19" s="70" customFormat="1" ht="52.2">
      <c r="A50" s="99" t="s">
        <v>1926</v>
      </c>
      <c r="B50" s="142" t="s">
        <v>324</v>
      </c>
      <c r="C50" s="99" t="s">
        <v>2083</v>
      </c>
      <c r="D50" s="667" t="s">
        <v>2084</v>
      </c>
      <c r="E50" s="232" t="s">
        <v>2092</v>
      </c>
      <c r="F50" s="228"/>
      <c r="G50" s="743"/>
      <c r="H50" s="693"/>
      <c r="I50" s="697"/>
      <c r="J50" s="687"/>
      <c r="K50" s="142"/>
      <c r="L50" s="687"/>
      <c r="M50" s="696"/>
      <c r="N50" s="696"/>
      <c r="O50" s="689"/>
      <c r="P50" s="142"/>
      <c r="Q50" s="690"/>
      <c r="R50" s="670"/>
      <c r="S50" s="283">
        <v>0</v>
      </c>
    </row>
    <row r="51" spans="1:19" s="70" customFormat="1" ht="34.799999999999997">
      <c r="A51" s="99" t="s">
        <v>1926</v>
      </c>
      <c r="B51" s="142" t="s">
        <v>324</v>
      </c>
      <c r="C51" s="99" t="s">
        <v>2083</v>
      </c>
      <c r="D51" s="667" t="s">
        <v>2084</v>
      </c>
      <c r="E51" s="232" t="s">
        <v>2093</v>
      </c>
      <c r="F51" s="228"/>
      <c r="G51" s="743"/>
      <c r="H51" s="693"/>
      <c r="I51" s="697"/>
      <c r="J51" s="687"/>
      <c r="K51" s="142"/>
      <c r="L51" s="687"/>
      <c r="M51" s="696"/>
      <c r="N51" s="696"/>
      <c r="O51" s="689"/>
      <c r="P51" s="142"/>
      <c r="Q51" s="690"/>
      <c r="R51" s="670"/>
      <c r="S51" s="283">
        <v>0</v>
      </c>
    </row>
    <row r="52" spans="1:19" s="70" customFormat="1" ht="261">
      <c r="A52" s="99" t="s">
        <v>1926</v>
      </c>
      <c r="B52" s="142" t="s">
        <v>324</v>
      </c>
      <c r="C52" s="99" t="s">
        <v>2094</v>
      </c>
      <c r="D52" s="667" t="s">
        <v>2095</v>
      </c>
      <c r="E52" s="232" t="s">
        <v>2096</v>
      </c>
      <c r="F52" s="228" t="s">
        <v>139</v>
      </c>
      <c r="G52" s="743" t="s">
        <v>2097</v>
      </c>
      <c r="H52" s="693">
        <v>300000</v>
      </c>
      <c r="I52" s="697" t="s">
        <v>373</v>
      </c>
      <c r="J52" s="687">
        <v>1</v>
      </c>
      <c r="K52" s="142"/>
      <c r="L52" s="687"/>
      <c r="M52" s="696" t="s">
        <v>2098</v>
      </c>
      <c r="N52" s="696" t="s">
        <v>2099</v>
      </c>
      <c r="O52" s="689" t="s">
        <v>2089</v>
      </c>
      <c r="P52" s="142" t="s">
        <v>144</v>
      </c>
      <c r="Q52" s="690" t="s">
        <v>2090</v>
      </c>
      <c r="R52" s="670" t="s">
        <v>2091</v>
      </c>
      <c r="S52" s="283">
        <v>1</v>
      </c>
    </row>
    <row r="53" spans="1:19" s="70" customFormat="1" ht="34.799999999999997">
      <c r="A53" s="99" t="s">
        <v>1926</v>
      </c>
      <c r="B53" s="142" t="s">
        <v>324</v>
      </c>
      <c r="C53" s="99" t="s">
        <v>2094</v>
      </c>
      <c r="D53" s="667" t="s">
        <v>2095</v>
      </c>
      <c r="E53" s="232" t="s">
        <v>2100</v>
      </c>
      <c r="F53" s="228"/>
      <c r="G53" s="743"/>
      <c r="H53" s="693"/>
      <c r="I53" s="697"/>
      <c r="J53" s="687"/>
      <c r="K53" s="142"/>
      <c r="L53" s="687"/>
      <c r="M53" s="696"/>
      <c r="N53" s="696"/>
      <c r="O53" s="689"/>
      <c r="P53" s="142"/>
      <c r="Q53" s="690"/>
      <c r="R53" s="670"/>
      <c r="S53" s="283">
        <v>0</v>
      </c>
    </row>
    <row r="54" spans="1:19" s="70" customFormat="1" ht="139.19999999999999">
      <c r="A54" s="99" t="s">
        <v>1926</v>
      </c>
      <c r="B54" s="142" t="s">
        <v>324</v>
      </c>
      <c r="C54" s="99" t="s">
        <v>2101</v>
      </c>
      <c r="D54" s="667" t="s">
        <v>2102</v>
      </c>
      <c r="E54" s="232" t="s">
        <v>2103</v>
      </c>
      <c r="F54" s="228" t="s">
        <v>139</v>
      </c>
      <c r="G54" s="743" t="s">
        <v>2104</v>
      </c>
      <c r="H54" s="693">
        <v>300000</v>
      </c>
      <c r="I54" s="697" t="s">
        <v>140</v>
      </c>
      <c r="J54" s="687">
        <v>0.6</v>
      </c>
      <c r="K54" s="142"/>
      <c r="L54" s="687"/>
      <c r="M54" s="696" t="s">
        <v>2105</v>
      </c>
      <c r="N54" s="696" t="s">
        <v>2106</v>
      </c>
      <c r="O54" s="689" t="s">
        <v>2107</v>
      </c>
      <c r="P54" s="142" t="s">
        <v>237</v>
      </c>
      <c r="Q54" s="690" t="s">
        <v>143</v>
      </c>
      <c r="R54" s="670" t="s">
        <v>2091</v>
      </c>
      <c r="S54" s="283">
        <v>0.5</v>
      </c>
    </row>
    <row r="55" spans="1:19" s="70" customFormat="1" ht="69.599999999999994">
      <c r="A55" s="99" t="s">
        <v>1926</v>
      </c>
      <c r="B55" s="142" t="s">
        <v>324</v>
      </c>
      <c r="C55" s="99" t="s">
        <v>2108</v>
      </c>
      <c r="D55" s="667" t="s">
        <v>2109</v>
      </c>
      <c r="E55" s="232" t="s">
        <v>2110</v>
      </c>
      <c r="F55" s="228" t="s">
        <v>139</v>
      </c>
      <c r="G55" s="744"/>
      <c r="H55" s="693"/>
      <c r="I55" s="697"/>
      <c r="J55" s="687"/>
      <c r="K55" s="142"/>
      <c r="L55" s="687"/>
      <c r="M55" s="688"/>
      <c r="N55" s="688"/>
      <c r="O55" s="690"/>
      <c r="P55" s="142"/>
      <c r="Q55" s="690"/>
      <c r="R55" s="670"/>
      <c r="S55" s="283">
        <v>0</v>
      </c>
    </row>
    <row r="56" spans="1:19" s="70" customFormat="1" ht="52.2">
      <c r="A56" s="99" t="s">
        <v>1926</v>
      </c>
      <c r="B56" s="142" t="s">
        <v>294</v>
      </c>
      <c r="C56" s="99" t="s">
        <v>2111</v>
      </c>
      <c r="D56" s="181" t="s">
        <v>2112</v>
      </c>
      <c r="E56" s="232" t="s">
        <v>2113</v>
      </c>
      <c r="F56" s="228" t="s">
        <v>139</v>
      </c>
      <c r="G56" s="704" t="s">
        <v>2114</v>
      </c>
      <c r="H56" s="672">
        <v>1047700</v>
      </c>
      <c r="I56" s="697" t="s">
        <v>150</v>
      </c>
      <c r="J56" s="697">
        <v>0</v>
      </c>
      <c r="K56" s="142"/>
      <c r="L56" s="697"/>
      <c r="M56" s="176" t="s">
        <v>143</v>
      </c>
      <c r="N56" s="175" t="s">
        <v>143</v>
      </c>
      <c r="O56" s="176" t="s">
        <v>143</v>
      </c>
      <c r="P56" s="142" t="s">
        <v>133</v>
      </c>
      <c r="Q56" s="176"/>
      <c r="R56" s="175" t="s">
        <v>2115</v>
      </c>
      <c r="S56" s="283">
        <v>0</v>
      </c>
    </row>
    <row r="57" spans="1:19" s="70" customFormat="1" ht="34.799999999999997">
      <c r="A57" s="99" t="s">
        <v>1926</v>
      </c>
      <c r="B57" s="142" t="s">
        <v>294</v>
      </c>
      <c r="C57" s="99" t="s">
        <v>2111</v>
      </c>
      <c r="D57" s="181" t="s">
        <v>2112</v>
      </c>
      <c r="E57" s="703" t="s">
        <v>2116</v>
      </c>
      <c r="F57" s="228"/>
      <c r="G57" s="704"/>
      <c r="H57" s="672"/>
      <c r="I57" s="697"/>
      <c r="J57" s="697"/>
      <c r="K57" s="142"/>
      <c r="L57" s="697"/>
      <c r="M57" s="176"/>
      <c r="N57" s="175"/>
      <c r="O57" s="176"/>
      <c r="P57" s="142"/>
      <c r="Q57" s="176"/>
      <c r="R57" s="175"/>
      <c r="S57" s="283">
        <v>0</v>
      </c>
    </row>
    <row r="58" spans="1:19" s="70" customFormat="1" ht="34.799999999999997">
      <c r="A58" s="99" t="s">
        <v>1926</v>
      </c>
      <c r="B58" s="142" t="s">
        <v>294</v>
      </c>
      <c r="C58" s="99" t="s">
        <v>2111</v>
      </c>
      <c r="D58" s="181" t="s">
        <v>2112</v>
      </c>
      <c r="E58" s="703" t="s">
        <v>2117</v>
      </c>
      <c r="F58" s="228"/>
      <c r="G58" s="704"/>
      <c r="H58" s="672"/>
      <c r="I58" s="697"/>
      <c r="J58" s="697"/>
      <c r="K58" s="142"/>
      <c r="L58" s="697"/>
      <c r="M58" s="176"/>
      <c r="N58" s="175"/>
      <c r="O58" s="176"/>
      <c r="P58" s="142"/>
      <c r="Q58" s="176"/>
      <c r="R58" s="175"/>
      <c r="S58" s="283">
        <v>0</v>
      </c>
    </row>
    <row r="59" spans="1:19" s="70" customFormat="1" ht="278.39999999999998">
      <c r="A59" s="698" t="s">
        <v>1926</v>
      </c>
      <c r="B59" s="699" t="s">
        <v>2118</v>
      </c>
      <c r="C59" s="698" t="s">
        <v>2119</v>
      </c>
      <c r="D59" s="699" t="s">
        <v>2120</v>
      </c>
      <c r="E59" s="526" t="s">
        <v>139</v>
      </c>
      <c r="F59" s="526" t="s">
        <v>139</v>
      </c>
      <c r="G59" s="745" t="s">
        <v>2121</v>
      </c>
      <c r="H59" s="700">
        <v>100000</v>
      </c>
      <c r="I59" s="698" t="s">
        <v>140</v>
      </c>
      <c r="J59" s="701">
        <v>0.7</v>
      </c>
      <c r="K59" s="700"/>
      <c r="L59" s="701"/>
      <c r="M59" s="699" t="s">
        <v>2122</v>
      </c>
      <c r="N59" s="699" t="s">
        <v>2123</v>
      </c>
      <c r="O59" s="699" t="s">
        <v>2124</v>
      </c>
      <c r="P59" s="699" t="s">
        <v>366</v>
      </c>
      <c r="Q59" s="702" t="s">
        <v>2125</v>
      </c>
      <c r="R59" s="765" t="s">
        <v>2126</v>
      </c>
      <c r="S59" s="766"/>
    </row>
    <row r="60" spans="1:19">
      <c r="R60" s="333" t="s">
        <v>453</v>
      </c>
      <c r="S60" s="336">
        <f>SUM(S8:S59)</f>
        <v>16</v>
      </c>
    </row>
    <row r="61" spans="1:19">
      <c r="A61" s="192" t="s">
        <v>123</v>
      </c>
      <c r="R61" s="333" t="s">
        <v>454</v>
      </c>
      <c r="S61" s="336">
        <v>51</v>
      </c>
    </row>
    <row r="62" spans="1:19">
      <c r="A62" s="190" t="s">
        <v>144</v>
      </c>
      <c r="R62" s="333" t="s">
        <v>1556</v>
      </c>
      <c r="S62" s="153">
        <f>S60/S61</f>
        <v>0.31372549019607843</v>
      </c>
    </row>
    <row r="63" spans="1:19">
      <c r="A63" s="190" t="s">
        <v>133</v>
      </c>
    </row>
    <row r="64" spans="1:19">
      <c r="A64" s="190" t="s">
        <v>355</v>
      </c>
    </row>
    <row r="65" spans="1:1">
      <c r="A65" s="190" t="s">
        <v>237</v>
      </c>
    </row>
    <row r="66" spans="1:1">
      <c r="A66" s="190" t="s">
        <v>152</v>
      </c>
    </row>
    <row r="67" spans="1:1">
      <c r="A67" s="190" t="s">
        <v>364</v>
      </c>
    </row>
    <row r="68" spans="1:1">
      <c r="A68" s="190" t="s">
        <v>217</v>
      </c>
    </row>
    <row r="69" spans="1:1">
      <c r="A69" s="190" t="s">
        <v>365</v>
      </c>
    </row>
    <row r="70" spans="1:1">
      <c r="A70" s="190" t="s">
        <v>366</v>
      </c>
    </row>
    <row r="71" spans="1:1">
      <c r="A71" s="190" t="s">
        <v>182</v>
      </c>
    </row>
  </sheetData>
  <conditionalFormatting sqref="AC6">
    <cfRule type="iconSet" priority="1">
      <iconSet iconSet="3Arrows">
        <cfvo type="percent" val="0"/>
        <cfvo type="percent" val="33"/>
        <cfvo type="percent" val="67"/>
      </iconSet>
    </cfRule>
  </conditionalFormatting>
  <dataValidations count="4">
    <dataValidation type="list" allowBlank="1" showErrorMessage="1" sqref="J8:J9 L8:L9" xr:uid="{F983F730-059C-4668-862D-004F60EAE3A8}">
      <formula1>#REF!</formula1>
    </dataValidation>
    <dataValidation type="list" allowBlank="1" showInputMessage="1" showErrorMessage="1" sqref="A62" xr:uid="{940DE807-98D4-4508-A34A-C9E02789217A}">
      <formula1>$B$105:$B$114</formula1>
    </dataValidation>
    <dataValidation type="list" allowBlank="1" showInputMessage="1" showErrorMessage="1" sqref="A63" xr:uid="{03FCCE85-0826-48B0-8EFC-7E74901C0866}">
      <formula1>$A$5:$A$6</formula1>
    </dataValidation>
    <dataValidation type="list" allowBlank="1" showErrorMessage="1" sqref="I5:I59" xr:uid="{1CFFB64C-5592-4158-85B3-4C7819EF3BA6}">
      <formula1>"เร็วกว่าแผน,เป็นไปตามแผน,ล่าช้ากว่าแผน,ยังไม่เริ่มดำเนินโครงการ"</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CC91C8-EFC0-47CD-9A6F-FA4AC25E347F}">
  <sheetPr codeName="Sheet15">
    <tabColor theme="8"/>
    <pageSetUpPr fitToPage="1"/>
  </sheetPr>
  <dimension ref="A1:AI55"/>
  <sheetViews>
    <sheetView topLeftCell="A35" zoomScale="70" zoomScaleNormal="70" workbookViewId="0">
      <selection activeCell="R41" sqref="A8:R41"/>
    </sheetView>
  </sheetViews>
  <sheetFormatPr defaultColWidth="8.6640625" defaultRowHeight="13.8"/>
  <cols>
    <col min="1" max="1" width="17.88671875" style="327" customWidth="1"/>
    <col min="2" max="2" width="34.77734375" style="552" customWidth="1"/>
    <col min="3" max="3" width="10.88671875" style="327" bestFit="1" customWidth="1"/>
    <col min="4" max="4" width="67" style="327" customWidth="1"/>
    <col min="5" max="5" width="61" style="327" customWidth="1"/>
    <col min="6" max="6" width="49.77734375" style="327" customWidth="1"/>
    <col min="7" max="7" width="38" style="552" bestFit="1" customWidth="1"/>
    <col min="8" max="8" width="13.88671875" style="327" customWidth="1"/>
    <col min="9" max="9" width="19.33203125" style="327" customWidth="1"/>
    <col min="10" max="10" width="15.33203125" style="327" customWidth="1"/>
    <col min="11" max="11" width="16.77734375" style="327" customWidth="1"/>
    <col min="12" max="12" width="18.21875" style="327" customWidth="1"/>
    <col min="13" max="13" width="28.33203125" style="327" customWidth="1"/>
    <col min="14" max="14" width="37" style="327" customWidth="1"/>
    <col min="15" max="15" width="15.33203125" style="327" customWidth="1"/>
    <col min="16" max="16" width="23.6640625" style="327" customWidth="1"/>
    <col min="17" max="17" width="15.33203125" style="327" customWidth="1"/>
    <col min="18" max="18" width="27.33203125" style="327" customWidth="1"/>
    <col min="19" max="19" width="9.33203125" style="327" bestFit="1" customWidth="1"/>
    <col min="20" max="21" width="8.6640625" style="327"/>
    <col min="22" max="22" width="8.88671875" style="327" bestFit="1" customWidth="1"/>
    <col min="23" max="23" width="8.6640625" style="327"/>
    <col min="24" max="24" width="10" style="327" bestFit="1" customWidth="1"/>
    <col min="25" max="25" width="8.88671875" style="327" bestFit="1" customWidth="1"/>
    <col min="26" max="26" width="8.6640625" style="327"/>
    <col min="27" max="27" width="8.88671875" style="327" bestFit="1" customWidth="1"/>
    <col min="28" max="28" width="10.109375" style="327" bestFit="1" customWidth="1"/>
    <col min="29" max="29" width="12.109375" style="327" bestFit="1" customWidth="1"/>
    <col min="30" max="16384" width="8.6640625" style="327"/>
  </cols>
  <sheetData>
    <row r="1" spans="1:35" ht="17.399999999999999">
      <c r="A1" s="70" t="s">
        <v>104</v>
      </c>
      <c r="B1" s="95" t="s">
        <v>1023</v>
      </c>
    </row>
    <row r="2" spans="1:35" ht="17.399999999999999">
      <c r="A2" s="70" t="s">
        <v>106</v>
      </c>
      <c r="B2" s="95" t="s">
        <v>1024</v>
      </c>
    </row>
    <row r="3" spans="1:35" ht="18" thickBot="1">
      <c r="A3" s="70" t="s">
        <v>108</v>
      </c>
      <c r="B3" s="551" t="s">
        <v>1437</v>
      </c>
    </row>
    <row r="4" spans="1:35" s="525" customFormat="1" ht="69.599999999999994" thickBot="1">
      <c r="A4" s="392" t="s">
        <v>1</v>
      </c>
      <c r="B4" s="393" t="s">
        <v>110</v>
      </c>
      <c r="C4" s="394" t="s">
        <v>111</v>
      </c>
      <c r="D4" s="395" t="s">
        <v>112</v>
      </c>
      <c r="E4" s="550" t="s">
        <v>1924</v>
      </c>
      <c r="F4" s="550" t="s">
        <v>1925</v>
      </c>
      <c r="G4" s="746" t="s">
        <v>115</v>
      </c>
      <c r="H4" s="395" t="s">
        <v>116</v>
      </c>
      <c r="I4" s="395" t="s">
        <v>117</v>
      </c>
      <c r="J4" s="395" t="s">
        <v>368</v>
      </c>
      <c r="K4" s="395" t="s">
        <v>119</v>
      </c>
      <c r="L4" s="395" t="s">
        <v>120</v>
      </c>
      <c r="M4" s="550" t="s">
        <v>121</v>
      </c>
      <c r="N4" s="550" t="s">
        <v>109</v>
      </c>
      <c r="O4" s="395" t="s">
        <v>122</v>
      </c>
      <c r="P4" s="395" t="s">
        <v>123</v>
      </c>
      <c r="Q4" s="395" t="s">
        <v>124</v>
      </c>
      <c r="R4" s="397" t="s">
        <v>125</v>
      </c>
      <c r="S4" s="329" t="s">
        <v>370</v>
      </c>
      <c r="U4" s="529" t="s">
        <v>371</v>
      </c>
      <c r="V4" s="530"/>
      <c r="W4" s="530"/>
      <c r="X4" s="530"/>
      <c r="Y4" s="530"/>
      <c r="Z4" s="530"/>
      <c r="AA4" s="530"/>
      <c r="AB4" s="236"/>
      <c r="AC4" s="530"/>
      <c r="AD4" s="81"/>
      <c r="AE4" s="531" t="s">
        <v>372</v>
      </c>
      <c r="AF4" s="531" t="s">
        <v>373</v>
      </c>
      <c r="AG4" s="531" t="s">
        <v>140</v>
      </c>
      <c r="AH4" s="531" t="s">
        <v>132</v>
      </c>
      <c r="AI4" s="531" t="s">
        <v>150</v>
      </c>
    </row>
    <row r="5" spans="1:35" s="91" customFormat="1">
      <c r="A5" s="339" t="s">
        <v>90</v>
      </c>
      <c r="B5" s="533" t="s">
        <v>127</v>
      </c>
      <c r="C5" s="1804"/>
      <c r="D5" s="1804"/>
      <c r="E5" s="1804"/>
      <c r="F5" s="1805"/>
      <c r="G5" s="342"/>
      <c r="H5" s="342"/>
      <c r="I5" s="358"/>
      <c r="J5" s="342"/>
      <c r="K5" s="345"/>
      <c r="L5" s="342"/>
      <c r="M5" s="342"/>
      <c r="N5" s="342"/>
      <c r="O5" s="342"/>
      <c r="P5" s="342"/>
      <c r="Q5" s="535"/>
      <c r="R5" s="346"/>
      <c r="S5" s="544"/>
      <c r="U5" s="362" t="s">
        <v>375</v>
      </c>
      <c r="V5" s="362" t="s">
        <v>782</v>
      </c>
      <c r="W5" s="362" t="s">
        <v>783</v>
      </c>
      <c r="X5" s="362" t="s">
        <v>902</v>
      </c>
      <c r="Y5" s="362" t="s">
        <v>2127</v>
      </c>
      <c r="Z5" s="362" t="s">
        <v>380</v>
      </c>
      <c r="AA5" s="362" t="s">
        <v>904</v>
      </c>
      <c r="AB5" s="362" t="s">
        <v>1928</v>
      </c>
      <c r="AC5" s="536" t="s">
        <v>383</v>
      </c>
      <c r="AD5" s="81"/>
      <c r="AE5" s="328"/>
      <c r="AF5" s="328"/>
      <c r="AG5" s="328"/>
      <c r="AH5" s="328"/>
      <c r="AI5" s="328"/>
    </row>
    <row r="6" spans="1:35" s="91" customFormat="1">
      <c r="A6" s="339" t="s">
        <v>90</v>
      </c>
      <c r="B6" s="533" t="s">
        <v>128</v>
      </c>
      <c r="C6" s="1806"/>
      <c r="D6" s="1806"/>
      <c r="E6" s="1806"/>
      <c r="F6" s="1807"/>
      <c r="G6" s="342"/>
      <c r="H6" s="342"/>
      <c r="I6" s="358"/>
      <c r="J6" s="342"/>
      <c r="K6" s="345"/>
      <c r="L6" s="342"/>
      <c r="M6" s="342"/>
      <c r="N6" s="342"/>
      <c r="O6" s="342"/>
      <c r="P6" s="342"/>
      <c r="Q6" s="535"/>
      <c r="R6" s="346"/>
      <c r="S6" s="544"/>
      <c r="U6" s="537" t="s">
        <v>384</v>
      </c>
      <c r="V6" s="538">
        <f>(J8+J9+K12+J14)/4</f>
        <v>0.5</v>
      </c>
      <c r="W6" s="538"/>
      <c r="X6" s="538">
        <f>J16</f>
        <v>0</v>
      </c>
      <c r="Y6" s="538">
        <f>(J20+J24+K26+J28+K29)/5</f>
        <v>0.35</v>
      </c>
      <c r="Z6" s="538"/>
      <c r="AA6" s="538">
        <f>(J37+J36+J39+J40)/4</f>
        <v>0.5</v>
      </c>
      <c r="AB6" s="538">
        <f>J35</f>
        <v>1</v>
      </c>
      <c r="AC6" s="539">
        <f>AVERAGE(V6:AB6)</f>
        <v>0.47000000000000003</v>
      </c>
      <c r="AD6" s="81"/>
      <c r="AE6" s="81"/>
      <c r="AF6" s="81"/>
      <c r="AG6" s="81"/>
      <c r="AH6" s="81"/>
      <c r="AI6" s="81"/>
    </row>
    <row r="7" spans="1:35" s="91" customFormat="1" ht="27.6">
      <c r="A7" s="339" t="s">
        <v>90</v>
      </c>
      <c r="B7" s="540" t="s">
        <v>385</v>
      </c>
      <c r="C7" s="1808"/>
      <c r="D7" s="1808"/>
      <c r="E7" s="1808"/>
      <c r="F7" s="1809"/>
      <c r="G7" s="342"/>
      <c r="H7" s="342"/>
      <c r="I7" s="358" t="s">
        <v>150</v>
      </c>
      <c r="J7" s="541">
        <v>0</v>
      </c>
      <c r="K7" s="345"/>
      <c r="L7" s="342"/>
      <c r="M7" s="534"/>
      <c r="N7" s="534"/>
      <c r="O7" s="534"/>
      <c r="P7" s="534"/>
      <c r="Q7" s="542"/>
      <c r="R7" s="543"/>
      <c r="S7" s="544"/>
    </row>
    <row r="8" spans="1:35" s="69" customFormat="1" ht="27.6">
      <c r="A8" s="362" t="s">
        <v>90</v>
      </c>
      <c r="B8" s="380" t="s">
        <v>135</v>
      </c>
      <c r="C8" s="362" t="s">
        <v>2128</v>
      </c>
      <c r="D8" s="553" t="s">
        <v>2129</v>
      </c>
      <c r="E8" s="382" t="s">
        <v>2130</v>
      </c>
      <c r="F8" s="385" t="s">
        <v>139</v>
      </c>
      <c r="G8" s="747"/>
      <c r="H8" s="554">
        <v>12500000</v>
      </c>
      <c r="I8" s="367" t="s">
        <v>150</v>
      </c>
      <c r="J8" s="555">
        <v>0</v>
      </c>
      <c r="K8" s="386"/>
      <c r="L8" s="556"/>
      <c r="M8" s="557"/>
      <c r="N8" s="565"/>
      <c r="O8" s="375" t="s">
        <v>133</v>
      </c>
      <c r="P8" s="566" t="s">
        <v>133</v>
      </c>
      <c r="Q8" s="567"/>
      <c r="R8" s="568"/>
      <c r="S8" s="338">
        <v>0</v>
      </c>
    </row>
    <row r="9" spans="1:35" s="69" customFormat="1" ht="55.2">
      <c r="A9" s="558" t="s">
        <v>90</v>
      </c>
      <c r="B9" s="559" t="s">
        <v>135</v>
      </c>
      <c r="C9" s="362" t="s">
        <v>2131</v>
      </c>
      <c r="D9" s="560" t="s">
        <v>2132</v>
      </c>
      <c r="E9" s="561" t="s">
        <v>2133</v>
      </c>
      <c r="F9" s="367"/>
      <c r="G9" s="748" t="s">
        <v>90</v>
      </c>
      <c r="H9" s="562">
        <v>110252.8</v>
      </c>
      <c r="I9" s="371" t="s">
        <v>140</v>
      </c>
      <c r="J9" s="368">
        <v>1</v>
      </c>
      <c r="K9" s="368"/>
      <c r="L9" s="368"/>
      <c r="M9" s="563" t="s">
        <v>2134</v>
      </c>
      <c r="N9" s="364" t="s">
        <v>2135</v>
      </c>
      <c r="O9" s="375" t="s">
        <v>2136</v>
      </c>
      <c r="P9" s="569" t="s">
        <v>144</v>
      </c>
      <c r="Q9" s="570" t="s">
        <v>143</v>
      </c>
      <c r="R9" s="571"/>
      <c r="S9" s="338">
        <v>0.5</v>
      </c>
    </row>
    <row r="10" spans="1:35" s="69" customFormat="1">
      <c r="A10" s="558" t="s">
        <v>90</v>
      </c>
      <c r="B10" s="559" t="s">
        <v>135</v>
      </c>
      <c r="C10" s="362" t="s">
        <v>2131</v>
      </c>
      <c r="D10" s="560" t="s">
        <v>2132</v>
      </c>
      <c r="E10" s="561" t="s">
        <v>2137</v>
      </c>
      <c r="F10" s="367"/>
      <c r="G10" s="747"/>
      <c r="H10" s="562"/>
      <c r="I10" s="371"/>
      <c r="J10" s="368"/>
      <c r="K10" s="368"/>
      <c r="L10" s="368"/>
      <c r="M10" s="563"/>
      <c r="N10" s="364"/>
      <c r="O10" s="375"/>
      <c r="P10" s="569"/>
      <c r="Q10" s="572"/>
      <c r="R10" s="571"/>
      <c r="S10" s="338">
        <v>0</v>
      </c>
    </row>
    <row r="11" spans="1:35" s="69" customFormat="1" ht="41.4">
      <c r="A11" s="558" t="s">
        <v>90</v>
      </c>
      <c r="B11" s="559" t="s">
        <v>135</v>
      </c>
      <c r="C11" s="362" t="s">
        <v>2131</v>
      </c>
      <c r="D11" s="560" t="s">
        <v>2132</v>
      </c>
      <c r="E11" s="561" t="s">
        <v>2138</v>
      </c>
      <c r="F11" s="367"/>
      <c r="G11" s="747"/>
      <c r="H11" s="562"/>
      <c r="I11" s="371"/>
      <c r="J11" s="368"/>
      <c r="K11" s="368"/>
      <c r="L11" s="368"/>
      <c r="M11" s="563"/>
      <c r="N11" s="364"/>
      <c r="O11" s="375"/>
      <c r="P11" s="569"/>
      <c r="Q11" s="572"/>
      <c r="R11" s="571"/>
      <c r="S11" s="338">
        <v>0</v>
      </c>
    </row>
    <row r="12" spans="1:35" s="69" customFormat="1" ht="55.2">
      <c r="A12" s="1070" t="s">
        <v>90</v>
      </c>
      <c r="B12" s="1071" t="s">
        <v>135</v>
      </c>
      <c r="C12" s="1072" t="s">
        <v>2139</v>
      </c>
      <c r="D12" s="1073" t="s">
        <v>2140</v>
      </c>
      <c r="E12" s="1074" t="s">
        <v>2133</v>
      </c>
      <c r="F12" s="1075" t="s">
        <v>2141</v>
      </c>
      <c r="G12" s="1072" t="s">
        <v>90</v>
      </c>
      <c r="H12" s="1076">
        <v>184196</v>
      </c>
      <c r="I12" s="1077" t="s">
        <v>140</v>
      </c>
      <c r="J12" s="1078">
        <v>0.66659999999999997</v>
      </c>
      <c r="K12" s="1079">
        <v>1</v>
      </c>
      <c r="L12" s="1078"/>
      <c r="M12" s="1075" t="s">
        <v>2134</v>
      </c>
      <c r="N12" s="1075" t="s">
        <v>2142</v>
      </c>
      <c r="O12" s="1080" t="s">
        <v>2136</v>
      </c>
      <c r="P12" s="1077" t="s">
        <v>144</v>
      </c>
      <c r="Q12" s="1072" t="s">
        <v>143</v>
      </c>
      <c r="R12" s="1081"/>
      <c r="S12" s="338">
        <v>0.5</v>
      </c>
    </row>
    <row r="13" spans="1:35" s="69" customFormat="1">
      <c r="A13" s="1070" t="s">
        <v>90</v>
      </c>
      <c r="B13" s="1071" t="s">
        <v>135</v>
      </c>
      <c r="C13" s="1072" t="s">
        <v>2139</v>
      </c>
      <c r="D13" s="1073" t="s">
        <v>2140</v>
      </c>
      <c r="E13" s="1082" t="s">
        <v>2137</v>
      </c>
      <c r="F13" s="1075"/>
      <c r="G13" s="1072"/>
      <c r="H13" s="1076"/>
      <c r="I13" s="1077"/>
      <c r="J13" s="1078"/>
      <c r="K13" s="1079"/>
      <c r="L13" s="1078"/>
      <c r="M13" s="1075"/>
      <c r="N13" s="1075"/>
      <c r="O13" s="1080"/>
      <c r="P13" s="1077"/>
      <c r="Q13" s="1080"/>
      <c r="R13" s="1083"/>
      <c r="S13" s="338">
        <v>0</v>
      </c>
    </row>
    <row r="14" spans="1:35" s="69" customFormat="1" ht="27.6">
      <c r="A14" s="1070" t="s">
        <v>90</v>
      </c>
      <c r="B14" s="1071" t="s">
        <v>135</v>
      </c>
      <c r="C14" s="1072" t="s">
        <v>2143</v>
      </c>
      <c r="D14" s="1084" t="s">
        <v>2144</v>
      </c>
      <c r="E14" s="1082" t="s">
        <v>2145</v>
      </c>
      <c r="F14" s="1080"/>
      <c r="G14" s="1072"/>
      <c r="H14" s="1076">
        <v>1000000</v>
      </c>
      <c r="I14" s="1077"/>
      <c r="J14" s="1078">
        <v>0</v>
      </c>
      <c r="K14" s="1079"/>
      <c r="L14" s="1085"/>
      <c r="M14" s="1086"/>
      <c r="N14" s="1086"/>
      <c r="O14" s="1080" t="s">
        <v>133</v>
      </c>
      <c r="P14" s="1077"/>
      <c r="Q14" s="1080"/>
      <c r="R14" s="1083"/>
      <c r="S14" s="338">
        <v>0</v>
      </c>
    </row>
    <row r="15" spans="1:35" s="69" customFormat="1">
      <c r="A15" s="362" t="s">
        <v>90</v>
      </c>
      <c r="B15" s="362" t="s">
        <v>135</v>
      </c>
      <c r="C15" s="362" t="s">
        <v>2146</v>
      </c>
      <c r="D15" s="564" t="s">
        <v>2147</v>
      </c>
      <c r="E15" s="364" t="s">
        <v>2148</v>
      </c>
      <c r="F15" s="367" t="s">
        <v>139</v>
      </c>
      <c r="G15" s="747"/>
      <c r="H15" s="554">
        <v>14400000</v>
      </c>
      <c r="I15" s="367" t="s">
        <v>150</v>
      </c>
      <c r="J15" s="555">
        <v>0</v>
      </c>
      <c r="K15" s="368"/>
      <c r="L15" s="556"/>
      <c r="M15" s="367"/>
      <c r="N15" s="565"/>
      <c r="O15" s="375" t="s">
        <v>133</v>
      </c>
      <c r="P15" s="566" t="s">
        <v>133</v>
      </c>
      <c r="Q15" s="375"/>
      <c r="R15" s="571"/>
      <c r="S15" s="338">
        <v>0</v>
      </c>
    </row>
    <row r="16" spans="1:35" s="69" customFormat="1" ht="54.6" customHeight="1">
      <c r="A16" s="398" t="s">
        <v>90</v>
      </c>
      <c r="B16" s="398" t="s">
        <v>190</v>
      </c>
      <c r="C16" s="398" t="s">
        <v>2149</v>
      </c>
      <c r="D16" s="427" t="s">
        <v>2150</v>
      </c>
      <c r="E16" s="399" t="s">
        <v>2151</v>
      </c>
      <c r="F16" s="573" t="s">
        <v>139</v>
      </c>
      <c r="G16" s="749"/>
      <c r="H16" s="574">
        <v>29510600</v>
      </c>
      <c r="I16" s="573" t="s">
        <v>150</v>
      </c>
      <c r="J16" s="575">
        <v>0</v>
      </c>
      <c r="K16" s="576"/>
      <c r="L16" s="577"/>
      <c r="M16" s="578" t="s">
        <v>2152</v>
      </c>
      <c r="N16" s="579"/>
      <c r="O16" s="580" t="s">
        <v>133</v>
      </c>
      <c r="P16" s="581" t="s">
        <v>133</v>
      </c>
      <c r="Q16" s="581"/>
      <c r="R16" s="582"/>
      <c r="S16" s="338">
        <v>0</v>
      </c>
    </row>
    <row r="17" spans="1:19" s="69" customFormat="1" ht="27.6">
      <c r="A17" s="398" t="s">
        <v>90</v>
      </c>
      <c r="B17" s="398" t="s">
        <v>190</v>
      </c>
      <c r="C17" s="398" t="s">
        <v>2149</v>
      </c>
      <c r="D17" s="427" t="s">
        <v>2150</v>
      </c>
      <c r="E17" s="399" t="s">
        <v>2153</v>
      </c>
      <c r="F17" s="573"/>
      <c r="G17" s="749"/>
      <c r="H17" s="574"/>
      <c r="I17" s="573"/>
      <c r="J17" s="575"/>
      <c r="K17" s="576"/>
      <c r="L17" s="577"/>
      <c r="M17" s="578"/>
      <c r="N17" s="579"/>
      <c r="O17" s="580"/>
      <c r="P17" s="581"/>
      <c r="Q17" s="583"/>
      <c r="R17" s="582"/>
      <c r="S17" s="338">
        <v>0</v>
      </c>
    </row>
    <row r="18" spans="1:19" s="69" customFormat="1" ht="27.6">
      <c r="A18" s="398" t="s">
        <v>90</v>
      </c>
      <c r="B18" s="398" t="s">
        <v>190</v>
      </c>
      <c r="C18" s="398" t="s">
        <v>2149</v>
      </c>
      <c r="D18" s="427" t="s">
        <v>2150</v>
      </c>
      <c r="E18" s="399" t="s">
        <v>2154</v>
      </c>
      <c r="F18" s="581"/>
      <c r="G18" s="750"/>
      <c r="H18" s="584"/>
      <c r="I18" s="580"/>
      <c r="J18" s="585"/>
      <c r="K18" s="402"/>
      <c r="L18" s="586"/>
      <c r="M18" s="587"/>
      <c r="N18" s="579"/>
      <c r="O18" s="580"/>
      <c r="P18" s="581"/>
      <c r="Q18" s="583"/>
      <c r="R18" s="582"/>
      <c r="S18" s="338">
        <v>0</v>
      </c>
    </row>
    <row r="19" spans="1:19" s="69" customFormat="1" ht="27.6">
      <c r="A19" s="398" t="s">
        <v>90</v>
      </c>
      <c r="B19" s="398" t="s">
        <v>190</v>
      </c>
      <c r="C19" s="398" t="s">
        <v>2149</v>
      </c>
      <c r="D19" s="427" t="s">
        <v>2150</v>
      </c>
      <c r="E19" s="399" t="s">
        <v>2155</v>
      </c>
      <c r="F19" s="581"/>
      <c r="G19" s="750"/>
      <c r="H19" s="584"/>
      <c r="I19" s="580"/>
      <c r="J19" s="585"/>
      <c r="K19" s="402"/>
      <c r="L19" s="586"/>
      <c r="M19" s="587"/>
      <c r="N19" s="579"/>
      <c r="O19" s="580"/>
      <c r="P19" s="581"/>
      <c r="Q19" s="583"/>
      <c r="R19" s="582"/>
      <c r="S19" s="338">
        <v>0</v>
      </c>
    </row>
    <row r="20" spans="1:19" s="69" customFormat="1" ht="24.9" customHeight="1">
      <c r="A20" s="475" t="s">
        <v>90</v>
      </c>
      <c r="B20" s="475" t="s">
        <v>264</v>
      </c>
      <c r="C20" s="475" t="s">
        <v>2156</v>
      </c>
      <c r="D20" s="588" t="s">
        <v>2157</v>
      </c>
      <c r="E20" s="477" t="s">
        <v>2158</v>
      </c>
      <c r="F20" s="589" t="s">
        <v>139</v>
      </c>
      <c r="G20" s="751"/>
      <c r="H20" s="591">
        <v>29000000</v>
      </c>
      <c r="I20" s="590" t="s">
        <v>150</v>
      </c>
      <c r="J20" s="592">
        <v>0</v>
      </c>
      <c r="K20" s="593"/>
      <c r="L20" s="594"/>
      <c r="M20" s="595"/>
      <c r="N20" s="595"/>
      <c r="O20" s="590" t="s">
        <v>133</v>
      </c>
      <c r="P20" s="589" t="s">
        <v>133</v>
      </c>
      <c r="Q20" s="596"/>
      <c r="R20" s="597"/>
      <c r="S20" s="338">
        <v>0</v>
      </c>
    </row>
    <row r="21" spans="1:19" s="69" customFormat="1" ht="27.6">
      <c r="A21" s="475" t="s">
        <v>90</v>
      </c>
      <c r="B21" s="475" t="s">
        <v>264</v>
      </c>
      <c r="C21" s="475" t="s">
        <v>2156</v>
      </c>
      <c r="D21" s="588" t="s">
        <v>2157</v>
      </c>
      <c r="E21" s="477" t="s">
        <v>2159</v>
      </c>
      <c r="F21" s="589"/>
      <c r="G21" s="751"/>
      <c r="H21" s="591"/>
      <c r="I21" s="590"/>
      <c r="J21" s="592"/>
      <c r="K21" s="593"/>
      <c r="L21" s="594"/>
      <c r="M21" s="595"/>
      <c r="N21" s="595"/>
      <c r="O21" s="590"/>
      <c r="P21" s="589"/>
      <c r="Q21" s="596"/>
      <c r="R21" s="597"/>
      <c r="S21" s="338">
        <v>0</v>
      </c>
    </row>
    <row r="22" spans="1:19" s="69" customFormat="1">
      <c r="A22" s="475" t="s">
        <v>90</v>
      </c>
      <c r="B22" s="475" t="s">
        <v>264</v>
      </c>
      <c r="C22" s="475" t="s">
        <v>2156</v>
      </c>
      <c r="D22" s="588" t="s">
        <v>2157</v>
      </c>
      <c r="E22" s="477" t="s">
        <v>2160</v>
      </c>
      <c r="F22" s="589"/>
      <c r="G22" s="751"/>
      <c r="H22" s="591"/>
      <c r="I22" s="590"/>
      <c r="J22" s="592"/>
      <c r="K22" s="593"/>
      <c r="L22" s="594"/>
      <c r="M22" s="595"/>
      <c r="N22" s="595"/>
      <c r="O22" s="590"/>
      <c r="P22" s="589"/>
      <c r="Q22" s="596"/>
      <c r="R22" s="597"/>
      <c r="S22" s="338">
        <v>0</v>
      </c>
    </row>
    <row r="23" spans="1:19" s="69" customFormat="1">
      <c r="A23" s="475" t="s">
        <v>90</v>
      </c>
      <c r="B23" s="475" t="s">
        <v>264</v>
      </c>
      <c r="C23" s="475" t="s">
        <v>2156</v>
      </c>
      <c r="D23" s="588" t="s">
        <v>2157</v>
      </c>
      <c r="E23" s="477" t="s">
        <v>2161</v>
      </c>
      <c r="F23" s="589"/>
      <c r="G23" s="751"/>
      <c r="H23" s="591"/>
      <c r="I23" s="590"/>
      <c r="J23" s="592"/>
      <c r="K23" s="593"/>
      <c r="L23" s="594"/>
      <c r="M23" s="595"/>
      <c r="N23" s="595"/>
      <c r="O23" s="590"/>
      <c r="P23" s="589"/>
      <c r="Q23" s="596"/>
      <c r="R23" s="597"/>
      <c r="S23" s="338">
        <v>0</v>
      </c>
    </row>
    <row r="24" spans="1:19" s="69" customFormat="1" ht="27.6">
      <c r="A24" s="598" t="s">
        <v>90</v>
      </c>
      <c r="B24" s="599" t="s">
        <v>264</v>
      </c>
      <c r="C24" s="475" t="s">
        <v>2162</v>
      </c>
      <c r="D24" s="588" t="s">
        <v>2163</v>
      </c>
      <c r="E24" s="477" t="s">
        <v>2164</v>
      </c>
      <c r="F24" s="600" t="s">
        <v>139</v>
      </c>
      <c r="G24" s="752"/>
      <c r="H24" s="601">
        <v>500000</v>
      </c>
      <c r="I24" s="492" t="s">
        <v>150</v>
      </c>
      <c r="J24" s="602">
        <v>0</v>
      </c>
      <c r="K24" s="481"/>
      <c r="L24" s="603"/>
      <c r="M24" s="604" t="s">
        <v>2165</v>
      </c>
      <c r="N24" s="605"/>
      <c r="O24" s="590" t="s">
        <v>2166</v>
      </c>
      <c r="P24" s="482" t="s">
        <v>144</v>
      </c>
      <c r="Q24" s="596"/>
      <c r="R24" s="597"/>
      <c r="S24" s="338">
        <v>0.5</v>
      </c>
    </row>
    <row r="25" spans="1:19" s="69" customFormat="1">
      <c r="A25" s="598" t="s">
        <v>90</v>
      </c>
      <c r="B25" s="599" t="s">
        <v>264</v>
      </c>
      <c r="C25" s="475" t="s">
        <v>2162</v>
      </c>
      <c r="D25" s="588" t="s">
        <v>2163</v>
      </c>
      <c r="E25" s="477" t="s">
        <v>2167</v>
      </c>
      <c r="F25" s="600"/>
      <c r="G25" s="752"/>
      <c r="H25" s="601"/>
      <c r="I25" s="492"/>
      <c r="J25" s="602"/>
      <c r="K25" s="481"/>
      <c r="L25" s="603"/>
      <c r="M25" s="604"/>
      <c r="N25" s="605"/>
      <c r="O25" s="590"/>
      <c r="P25" s="482"/>
      <c r="Q25" s="596"/>
      <c r="R25" s="597"/>
      <c r="S25" s="338">
        <v>0</v>
      </c>
    </row>
    <row r="26" spans="1:19" s="69" customFormat="1" ht="124.2">
      <c r="A26" s="598" t="s">
        <v>90</v>
      </c>
      <c r="B26" s="599" t="s">
        <v>264</v>
      </c>
      <c r="C26" s="475" t="s">
        <v>2168</v>
      </c>
      <c r="D26" s="588" t="s">
        <v>2169</v>
      </c>
      <c r="E26" s="477" t="s">
        <v>2170</v>
      </c>
      <c r="F26" s="600" t="s">
        <v>139</v>
      </c>
      <c r="G26" s="752"/>
      <c r="H26" s="601">
        <v>500000</v>
      </c>
      <c r="I26" s="492"/>
      <c r="J26" s="602">
        <v>0</v>
      </c>
      <c r="K26" s="481">
        <v>0.75</v>
      </c>
      <c r="L26" s="603"/>
      <c r="M26" s="606" t="s">
        <v>2171</v>
      </c>
      <c r="N26" s="604" t="s">
        <v>2172</v>
      </c>
      <c r="O26" s="590" t="s">
        <v>2166</v>
      </c>
      <c r="P26" s="482" t="s">
        <v>144</v>
      </c>
      <c r="Q26" s="596"/>
      <c r="R26" s="597"/>
      <c r="S26" s="338">
        <v>0.5</v>
      </c>
    </row>
    <row r="27" spans="1:19" s="69" customFormat="1">
      <c r="A27" s="598" t="s">
        <v>90</v>
      </c>
      <c r="B27" s="599" t="s">
        <v>264</v>
      </c>
      <c r="C27" s="475" t="s">
        <v>2168</v>
      </c>
      <c r="D27" s="588" t="s">
        <v>2169</v>
      </c>
      <c r="E27" s="477" t="s">
        <v>2167</v>
      </c>
      <c r="F27" s="589"/>
      <c r="G27" s="751"/>
      <c r="H27" s="591"/>
      <c r="I27" s="590"/>
      <c r="J27" s="592"/>
      <c r="K27" s="607"/>
      <c r="L27" s="594"/>
      <c r="M27" s="608"/>
      <c r="N27" s="609"/>
      <c r="O27" s="590"/>
      <c r="P27" s="482"/>
      <c r="Q27" s="596"/>
      <c r="R27" s="597"/>
      <c r="S27" s="338">
        <v>0</v>
      </c>
    </row>
    <row r="28" spans="1:19" s="69" customFormat="1" ht="41.4">
      <c r="A28" s="610" t="s">
        <v>90</v>
      </c>
      <c r="B28" s="611" t="s">
        <v>264</v>
      </c>
      <c r="C28" s="612" t="s">
        <v>2173</v>
      </c>
      <c r="D28" s="613" t="s">
        <v>2174</v>
      </c>
      <c r="E28" s="609" t="s">
        <v>2175</v>
      </c>
      <c r="F28" s="614" t="s">
        <v>139</v>
      </c>
      <c r="G28" s="751" t="s">
        <v>90</v>
      </c>
      <c r="H28" s="591">
        <v>500000</v>
      </c>
      <c r="I28" s="615" t="s">
        <v>140</v>
      </c>
      <c r="J28" s="592">
        <v>0</v>
      </c>
      <c r="K28" s="593"/>
      <c r="L28" s="593"/>
      <c r="M28" s="614" t="s">
        <v>2176</v>
      </c>
      <c r="N28" s="595"/>
      <c r="O28" s="590"/>
      <c r="P28" s="616" t="s">
        <v>217</v>
      </c>
      <c r="Q28" s="596"/>
      <c r="R28" s="597"/>
      <c r="S28" s="338"/>
    </row>
    <row r="29" spans="1:19" s="69" customFormat="1" ht="55.2">
      <c r="A29" s="598" t="s">
        <v>90</v>
      </c>
      <c r="B29" s="599" t="s">
        <v>264</v>
      </c>
      <c r="C29" s="475" t="s">
        <v>2177</v>
      </c>
      <c r="D29" s="588" t="s">
        <v>2178</v>
      </c>
      <c r="E29" s="477" t="s">
        <v>2179</v>
      </c>
      <c r="F29" s="589" t="s">
        <v>139</v>
      </c>
      <c r="G29" s="751" t="s">
        <v>90</v>
      </c>
      <c r="H29" s="591">
        <v>2500000</v>
      </c>
      <c r="I29" s="615" t="s">
        <v>140</v>
      </c>
      <c r="J29" s="592">
        <v>0.67</v>
      </c>
      <c r="K29" s="607">
        <v>1</v>
      </c>
      <c r="L29" s="593"/>
      <c r="M29" s="604" t="s">
        <v>2180</v>
      </c>
      <c r="N29" s="604" t="s">
        <v>2181</v>
      </c>
      <c r="O29" s="617" t="s">
        <v>2182</v>
      </c>
      <c r="P29" s="616" t="s">
        <v>217</v>
      </c>
      <c r="Q29" s="618" t="s">
        <v>2183</v>
      </c>
      <c r="R29" s="597"/>
      <c r="S29" s="338">
        <v>1</v>
      </c>
    </row>
    <row r="30" spans="1:19" s="69" customFormat="1">
      <c r="A30" s="598" t="s">
        <v>90</v>
      </c>
      <c r="B30" s="599" t="s">
        <v>264</v>
      </c>
      <c r="C30" s="475" t="s">
        <v>2177</v>
      </c>
      <c r="D30" s="588" t="s">
        <v>2178</v>
      </c>
      <c r="E30" s="477" t="s">
        <v>2184</v>
      </c>
      <c r="F30" s="589"/>
      <c r="G30" s="751"/>
      <c r="H30" s="591"/>
      <c r="I30" s="590"/>
      <c r="J30" s="592"/>
      <c r="K30" s="607"/>
      <c r="L30" s="593"/>
      <c r="M30" s="604"/>
      <c r="N30" s="604"/>
      <c r="O30" s="617"/>
      <c r="P30" s="616"/>
      <c r="Q30" s="618"/>
      <c r="R30" s="597"/>
      <c r="S30" s="338">
        <v>0</v>
      </c>
    </row>
    <row r="31" spans="1:19" s="69" customFormat="1" ht="44.4" customHeight="1">
      <c r="A31" s="475" t="s">
        <v>90</v>
      </c>
      <c r="B31" s="475" t="s">
        <v>264</v>
      </c>
      <c r="C31" s="475" t="s">
        <v>2185</v>
      </c>
      <c r="D31" s="619" t="s">
        <v>2186</v>
      </c>
      <c r="E31" s="477" t="s">
        <v>2187</v>
      </c>
      <c r="F31" s="589" t="s">
        <v>139</v>
      </c>
      <c r="G31" s="751" t="s">
        <v>90</v>
      </c>
      <c r="H31" s="591">
        <v>495000</v>
      </c>
      <c r="I31" s="590" t="s">
        <v>373</v>
      </c>
      <c r="J31" s="593">
        <v>1</v>
      </c>
      <c r="K31" s="482"/>
      <c r="L31" s="593"/>
      <c r="M31" s="604" t="s">
        <v>2188</v>
      </c>
      <c r="N31" s="604" t="s">
        <v>2189</v>
      </c>
      <c r="O31" s="590" t="s">
        <v>2136</v>
      </c>
      <c r="P31" s="475" t="s">
        <v>144</v>
      </c>
      <c r="Q31" s="596" t="s">
        <v>795</v>
      </c>
      <c r="R31" s="597"/>
      <c r="S31" s="338">
        <v>1</v>
      </c>
    </row>
    <row r="32" spans="1:19" s="69" customFormat="1" ht="27.6">
      <c r="A32" s="475" t="s">
        <v>90</v>
      </c>
      <c r="B32" s="475" t="s">
        <v>264</v>
      </c>
      <c r="C32" s="475" t="s">
        <v>2185</v>
      </c>
      <c r="D32" s="619" t="s">
        <v>2186</v>
      </c>
      <c r="E32" s="477" t="s">
        <v>2190</v>
      </c>
      <c r="F32" s="589"/>
      <c r="G32" s="751"/>
      <c r="H32" s="591"/>
      <c r="I32" s="590"/>
      <c r="J32" s="593"/>
      <c r="K32" s="482"/>
      <c r="L32" s="593"/>
      <c r="M32" s="604"/>
      <c r="N32" s="604"/>
      <c r="O32" s="590"/>
      <c r="P32" s="475"/>
      <c r="Q32" s="596"/>
      <c r="R32" s="597"/>
      <c r="S32" s="338">
        <v>1</v>
      </c>
    </row>
    <row r="33" spans="1:19" s="69" customFormat="1" ht="27.6">
      <c r="A33" s="475" t="s">
        <v>90</v>
      </c>
      <c r="B33" s="475" t="s">
        <v>264</v>
      </c>
      <c r="C33" s="475" t="s">
        <v>2185</v>
      </c>
      <c r="D33" s="619" t="s">
        <v>2186</v>
      </c>
      <c r="E33" s="477" t="s">
        <v>2191</v>
      </c>
      <c r="F33" s="589"/>
      <c r="G33" s="751"/>
      <c r="H33" s="591"/>
      <c r="I33" s="590"/>
      <c r="J33" s="593"/>
      <c r="K33" s="482"/>
      <c r="L33" s="593"/>
      <c r="M33" s="604"/>
      <c r="N33" s="604"/>
      <c r="O33" s="590"/>
      <c r="P33" s="475"/>
      <c r="Q33" s="596"/>
      <c r="R33" s="597"/>
      <c r="S33" s="338">
        <v>1</v>
      </c>
    </row>
    <row r="34" spans="1:19" s="69" customFormat="1" ht="27.6">
      <c r="A34" s="475" t="s">
        <v>90</v>
      </c>
      <c r="B34" s="475" t="s">
        <v>264</v>
      </c>
      <c r="C34" s="475" t="s">
        <v>2185</v>
      </c>
      <c r="D34" s="619" t="s">
        <v>2186</v>
      </c>
      <c r="E34" s="477" t="s">
        <v>2192</v>
      </c>
      <c r="F34" s="589"/>
      <c r="G34" s="751"/>
      <c r="H34" s="591"/>
      <c r="I34" s="590"/>
      <c r="J34" s="593"/>
      <c r="K34" s="482"/>
      <c r="L34" s="593"/>
      <c r="M34" s="604"/>
      <c r="N34" s="604"/>
      <c r="O34" s="590"/>
      <c r="P34" s="475"/>
      <c r="Q34" s="596"/>
      <c r="R34" s="597"/>
      <c r="S34" s="338">
        <v>1</v>
      </c>
    </row>
    <row r="35" spans="1:19" s="69" customFormat="1" ht="409.6">
      <c r="A35" s="435" t="s">
        <v>90</v>
      </c>
      <c r="B35" s="435" t="s">
        <v>294</v>
      </c>
      <c r="C35" s="435" t="s">
        <v>2193</v>
      </c>
      <c r="D35" s="647" t="s">
        <v>2194</v>
      </c>
      <c r="E35" s="437" t="s">
        <v>2195</v>
      </c>
      <c r="F35" s="648" t="s">
        <v>139</v>
      </c>
      <c r="G35" s="753" t="s">
        <v>90</v>
      </c>
      <c r="H35" s="650">
        <v>5000000</v>
      </c>
      <c r="I35" s="649" t="s">
        <v>373</v>
      </c>
      <c r="J35" s="442">
        <v>1</v>
      </c>
      <c r="K35" s="651"/>
      <c r="L35" s="442"/>
      <c r="M35" s="652" t="s">
        <v>2196</v>
      </c>
      <c r="N35" s="652" t="s">
        <v>2197</v>
      </c>
      <c r="O35" s="649"/>
      <c r="P35" s="648" t="s">
        <v>144</v>
      </c>
      <c r="Q35" s="653"/>
      <c r="R35" s="654"/>
      <c r="S35" s="338">
        <v>1</v>
      </c>
    </row>
    <row r="36" spans="1:19" s="69" customFormat="1" ht="124.2">
      <c r="A36" s="457" t="s">
        <v>90</v>
      </c>
      <c r="B36" s="457" t="s">
        <v>324</v>
      </c>
      <c r="C36" s="457" t="s">
        <v>2198</v>
      </c>
      <c r="D36" s="623" t="s">
        <v>2199</v>
      </c>
      <c r="E36" s="470" t="s">
        <v>2200</v>
      </c>
      <c r="F36" s="620" t="s">
        <v>139</v>
      </c>
      <c r="G36" s="754" t="s">
        <v>2201</v>
      </c>
      <c r="H36" s="622">
        <v>263662500</v>
      </c>
      <c r="I36" s="621" t="s">
        <v>373</v>
      </c>
      <c r="J36" s="463">
        <v>1</v>
      </c>
      <c r="K36" s="471"/>
      <c r="L36" s="463"/>
      <c r="M36" s="624" t="s">
        <v>2202</v>
      </c>
      <c r="N36" s="624" t="s">
        <v>2203</v>
      </c>
      <c r="O36" s="621" t="s">
        <v>2136</v>
      </c>
      <c r="P36" s="620" t="s">
        <v>144</v>
      </c>
      <c r="Q36" s="625" t="s">
        <v>795</v>
      </c>
      <c r="R36" s="626" t="s">
        <v>2136</v>
      </c>
      <c r="S36" s="338">
        <v>1</v>
      </c>
    </row>
    <row r="37" spans="1:19" s="69" customFormat="1" ht="41.4">
      <c r="A37" s="457" t="s">
        <v>90</v>
      </c>
      <c r="B37" s="457" t="s">
        <v>324</v>
      </c>
      <c r="C37" s="457" t="s">
        <v>2204</v>
      </c>
      <c r="D37" s="627" t="s">
        <v>2205</v>
      </c>
      <c r="E37" s="470" t="s">
        <v>2206</v>
      </c>
      <c r="F37" s="620" t="s">
        <v>139</v>
      </c>
      <c r="G37" s="754"/>
      <c r="H37" s="622">
        <v>11000000</v>
      </c>
      <c r="I37" s="621" t="s">
        <v>150</v>
      </c>
      <c r="J37" s="628">
        <v>0</v>
      </c>
      <c r="K37" s="471"/>
      <c r="L37" s="628"/>
      <c r="M37" s="629" t="s">
        <v>2207</v>
      </c>
      <c r="N37" s="630"/>
      <c r="O37" s="621" t="s">
        <v>133</v>
      </c>
      <c r="P37" s="759" t="s">
        <v>182</v>
      </c>
      <c r="Q37" s="621"/>
      <c r="R37" s="621"/>
      <c r="S37" s="760">
        <v>0</v>
      </c>
    </row>
    <row r="38" spans="1:19" s="69" customFormat="1" ht="27.6">
      <c r="A38" s="457" t="s">
        <v>90</v>
      </c>
      <c r="B38" s="457" t="s">
        <v>324</v>
      </c>
      <c r="C38" s="457" t="s">
        <v>2204</v>
      </c>
      <c r="D38" s="627" t="s">
        <v>2205</v>
      </c>
      <c r="E38" s="470" t="s">
        <v>2208</v>
      </c>
      <c r="F38" s="620"/>
      <c r="G38" s="754"/>
      <c r="H38" s="622"/>
      <c r="I38" s="621"/>
      <c r="J38" s="628"/>
      <c r="K38" s="471"/>
      <c r="L38" s="628"/>
      <c r="M38" s="629"/>
      <c r="N38" s="630"/>
      <c r="O38" s="621"/>
      <c r="P38" s="759"/>
      <c r="Q38" s="621"/>
      <c r="R38" s="621"/>
      <c r="S38" s="760">
        <v>0</v>
      </c>
    </row>
    <row r="39" spans="1:19" s="69" customFormat="1" ht="69">
      <c r="A39" s="631" t="s">
        <v>90</v>
      </c>
      <c r="B39" s="631" t="s">
        <v>324</v>
      </c>
      <c r="C39" s="631" t="s">
        <v>2209</v>
      </c>
      <c r="D39" s="632" t="s">
        <v>2210</v>
      </c>
      <c r="E39" s="633" t="s">
        <v>2211</v>
      </c>
      <c r="F39" s="629" t="s">
        <v>139</v>
      </c>
      <c r="G39" s="631"/>
      <c r="H39" s="634">
        <v>39000000</v>
      </c>
      <c r="I39" s="629" t="s">
        <v>150</v>
      </c>
      <c r="J39" s="635">
        <v>0</v>
      </c>
      <c r="K39" s="636"/>
      <c r="L39" s="635"/>
      <c r="M39" s="629" t="s">
        <v>2176</v>
      </c>
      <c r="N39" s="630"/>
      <c r="O39" s="621" t="s">
        <v>133</v>
      </c>
      <c r="P39" s="759" t="s">
        <v>182</v>
      </c>
      <c r="Q39" s="621"/>
      <c r="R39" s="621"/>
      <c r="S39" s="760">
        <v>0</v>
      </c>
    </row>
    <row r="40" spans="1:19" s="69" customFormat="1" ht="124.2">
      <c r="A40" s="637" t="s">
        <v>90</v>
      </c>
      <c r="B40" s="637" t="s">
        <v>324</v>
      </c>
      <c r="C40" s="637" t="s">
        <v>2212</v>
      </c>
      <c r="D40" s="638" t="s">
        <v>2213</v>
      </c>
      <c r="E40" s="639" t="s">
        <v>2214</v>
      </c>
      <c r="F40" s="640" t="s">
        <v>139</v>
      </c>
      <c r="G40" s="755" t="s">
        <v>2215</v>
      </c>
      <c r="H40" s="642">
        <v>400000</v>
      </c>
      <c r="I40" s="641" t="s">
        <v>373</v>
      </c>
      <c r="J40" s="643">
        <v>1</v>
      </c>
      <c r="K40" s="644"/>
      <c r="L40" s="643"/>
      <c r="M40" s="645" t="s">
        <v>2216</v>
      </c>
      <c r="N40" s="645" t="s">
        <v>2217</v>
      </c>
      <c r="O40" s="641" t="s">
        <v>2136</v>
      </c>
      <c r="P40" s="640" t="s">
        <v>144</v>
      </c>
      <c r="Q40" s="757" t="s">
        <v>795</v>
      </c>
      <c r="R40" s="758" t="s">
        <v>2136</v>
      </c>
      <c r="S40" s="549">
        <v>1</v>
      </c>
    </row>
    <row r="41" spans="1:19" s="69" customFormat="1" ht="27.6">
      <c r="A41" s="457" t="s">
        <v>90</v>
      </c>
      <c r="B41" s="457" t="s">
        <v>324</v>
      </c>
      <c r="C41" s="457" t="s">
        <v>2212</v>
      </c>
      <c r="D41" s="621" t="s">
        <v>2213</v>
      </c>
      <c r="E41" s="470" t="s">
        <v>2218</v>
      </c>
      <c r="F41" s="620"/>
      <c r="G41" s="754"/>
      <c r="H41" s="622"/>
      <c r="I41" s="621"/>
      <c r="J41" s="463"/>
      <c r="K41" s="471"/>
      <c r="L41" s="463"/>
      <c r="M41" s="646"/>
      <c r="N41" s="646"/>
      <c r="O41" s="621"/>
      <c r="P41" s="620"/>
      <c r="Q41" s="621"/>
      <c r="R41" s="621"/>
      <c r="S41" s="338">
        <v>1</v>
      </c>
    </row>
    <row r="42" spans="1:19" s="69" customFormat="1" ht="17.399999999999999">
      <c r="A42" s="92"/>
      <c r="B42" s="92"/>
      <c r="C42" s="92"/>
      <c r="D42" s="360"/>
      <c r="E42" s="545"/>
      <c r="F42" s="546"/>
      <c r="G42" s="756"/>
      <c r="H42" s="547"/>
      <c r="I42" s="360"/>
      <c r="J42" s="359"/>
      <c r="L42" s="359"/>
      <c r="M42" s="548"/>
      <c r="N42" s="548"/>
      <c r="O42" s="360"/>
      <c r="P42" s="546"/>
      <c r="Q42" s="360"/>
      <c r="R42" s="333" t="s">
        <v>453</v>
      </c>
      <c r="S42" s="336">
        <f>SUM(S8:S41)</f>
        <v>11</v>
      </c>
    </row>
    <row r="43" spans="1:19" s="69" customFormat="1" ht="17.399999999999999">
      <c r="A43" s="92"/>
      <c r="B43" s="92"/>
      <c r="C43" s="92"/>
      <c r="D43" s="360"/>
      <c r="E43" s="545"/>
      <c r="F43" s="546"/>
      <c r="G43" s="756"/>
      <c r="H43" s="547"/>
      <c r="I43" s="360"/>
      <c r="J43" s="359"/>
      <c r="L43" s="359"/>
      <c r="M43" s="548"/>
      <c r="N43" s="548"/>
      <c r="O43" s="360"/>
      <c r="P43" s="546"/>
      <c r="Q43" s="360"/>
      <c r="R43" s="333" t="s">
        <v>454</v>
      </c>
      <c r="S43" s="336">
        <v>34</v>
      </c>
    </row>
    <row r="44" spans="1:19" ht="17.399999999999999">
      <c r="R44" s="333" t="s">
        <v>1556</v>
      </c>
      <c r="S44" s="153">
        <f>S42/S43</f>
        <v>0.3235294117647059</v>
      </c>
    </row>
    <row r="45" spans="1:19">
      <c r="A45" s="532" t="s">
        <v>123</v>
      </c>
    </row>
    <row r="46" spans="1:19">
      <c r="A46" s="327" t="s">
        <v>144</v>
      </c>
    </row>
    <row r="47" spans="1:19">
      <c r="A47" s="327" t="s">
        <v>133</v>
      </c>
    </row>
    <row r="48" spans="1:19">
      <c r="A48" s="327" t="s">
        <v>355</v>
      </c>
    </row>
    <row r="49" spans="1:1">
      <c r="A49" s="327" t="s">
        <v>237</v>
      </c>
    </row>
    <row r="50" spans="1:1">
      <c r="A50" s="327" t="s">
        <v>152</v>
      </c>
    </row>
    <row r="51" spans="1:1">
      <c r="A51" s="327" t="s">
        <v>364</v>
      </c>
    </row>
    <row r="52" spans="1:1">
      <c r="A52" s="327" t="s">
        <v>217</v>
      </c>
    </row>
    <row r="53" spans="1:1">
      <c r="A53" s="327" t="s">
        <v>365</v>
      </c>
    </row>
    <row r="54" spans="1:1">
      <c r="A54" s="327" t="s">
        <v>366</v>
      </c>
    </row>
    <row r="55" spans="1:1">
      <c r="A55" s="327" t="s">
        <v>182</v>
      </c>
    </row>
  </sheetData>
  <mergeCells count="1">
    <mergeCell ref="C5:F7"/>
  </mergeCells>
  <conditionalFormatting sqref="AC6">
    <cfRule type="iconSet" priority="1">
      <iconSet iconSet="3Arrows">
        <cfvo type="percent" val="0"/>
        <cfvo type="percent" val="33"/>
        <cfvo type="percent" val="67"/>
      </iconSet>
    </cfRule>
  </conditionalFormatting>
  <dataValidations disablePrompts="1" count="4">
    <dataValidation type="list" allowBlank="1" showErrorMessage="1" sqref="J9:J13 L9:L13" xr:uid="{B449B849-367C-4C22-9BA8-966D91707576}">
      <formula1>#REF!</formula1>
    </dataValidation>
    <dataValidation type="list" allowBlank="1" showErrorMessage="1" sqref="I28:I29 I5:I13 I31:I43 I15:I26" xr:uid="{B7172061-1F9E-4A09-B90F-3A63B84DF953}">
      <formula1>"เร็วกว่าแผน,เป็นไปตามแผน,ล่าช้ากว่าแผน,ยังไม่เริ่มดำเนินโครงการ"</formula1>
    </dataValidation>
    <dataValidation type="list" allowBlank="1" showInputMessage="1" showErrorMessage="1" sqref="A46" xr:uid="{95626EB4-62DD-4EA9-9A2D-2525F9DD4C40}">
      <formula1>$B$96:$B$105</formula1>
    </dataValidation>
    <dataValidation type="list" allowBlank="1" showInputMessage="1" showErrorMessage="1" sqref="A47" xr:uid="{97D9B1CB-B2A1-4EAA-AB2C-AE30A42AE96E}">
      <formula1>$A$5:$A$6</formula1>
    </dataValidation>
  </dataValidations>
  <pageMargins left="0.28999999999999998" right="0.21" top="0.42" bottom="0.44" header="0.3" footer="0.3"/>
  <pageSetup paperSize="9" scale="39" fitToHeight="0" orientation="landscape" horizontalDpi="0" verticalDpi="0"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73E7C3-FF61-4223-85AA-98EC30FE0CA9}">
  <sheetPr codeName="Sheet16">
    <tabColor theme="9"/>
  </sheetPr>
  <dimension ref="A1:AI67"/>
  <sheetViews>
    <sheetView zoomScale="60" zoomScaleNormal="70" workbookViewId="0">
      <pane ySplit="4" topLeftCell="A8" activePane="bottomLeft" state="frozen"/>
      <selection activeCell="E1" sqref="E1"/>
      <selection pane="bottomLeft" activeCell="A49" sqref="A9:R49"/>
    </sheetView>
  </sheetViews>
  <sheetFormatPr defaultColWidth="9.109375" defaultRowHeight="14.4"/>
  <cols>
    <col min="1" max="1" width="18.33203125" customWidth="1"/>
    <col min="2" max="2" width="22.33203125" customWidth="1"/>
    <col min="3" max="3" width="10.33203125" customWidth="1"/>
    <col min="4" max="4" width="30.6640625" customWidth="1"/>
    <col min="5" max="5" width="39.6640625" customWidth="1"/>
    <col min="6" max="6" width="19.33203125" customWidth="1"/>
    <col min="7" max="7" width="15.77734375" customWidth="1"/>
    <col min="8" max="8" width="17.33203125" style="44" customWidth="1"/>
    <col min="9" max="9" width="15.77734375" customWidth="1"/>
    <col min="10" max="10" width="12.33203125" customWidth="1"/>
    <col min="11" max="11" width="17.77734375" customWidth="1"/>
    <col min="12" max="12" width="19.88671875" customWidth="1"/>
    <col min="13" max="13" width="39.88671875" customWidth="1"/>
    <col min="14" max="14" width="33.33203125" customWidth="1"/>
    <col min="15" max="16" width="15.77734375" customWidth="1"/>
    <col min="17" max="17" width="11.33203125" customWidth="1"/>
    <col min="18" max="18" width="30.6640625" customWidth="1"/>
    <col min="19" max="19" width="15.88671875" customWidth="1"/>
    <col min="22" max="22" width="10.33203125" customWidth="1"/>
  </cols>
  <sheetData>
    <row r="1" spans="1:35" ht="17.399999999999999">
      <c r="A1" s="70" t="s">
        <v>104</v>
      </c>
      <c r="B1" s="70" t="s">
        <v>1023</v>
      </c>
    </row>
    <row r="2" spans="1:35" ht="17.399999999999999">
      <c r="A2" s="70" t="s">
        <v>106</v>
      </c>
      <c r="B2" s="70" t="s">
        <v>1024</v>
      </c>
    </row>
    <row r="3" spans="1:35" ht="18" thickBot="1">
      <c r="A3" s="70" t="s">
        <v>108</v>
      </c>
      <c r="B3" s="147" t="s">
        <v>1437</v>
      </c>
    </row>
    <row r="4" spans="1:35" s="7" customFormat="1" ht="105.6" thickBot="1">
      <c r="A4" s="392" t="s">
        <v>1</v>
      </c>
      <c r="B4" s="393" t="s">
        <v>110</v>
      </c>
      <c r="C4" s="394" t="s">
        <v>111</v>
      </c>
      <c r="D4" s="395" t="s">
        <v>112</v>
      </c>
      <c r="E4" s="550" t="s">
        <v>113</v>
      </c>
      <c r="F4" s="550" t="s">
        <v>114</v>
      </c>
      <c r="G4" s="395" t="s">
        <v>115</v>
      </c>
      <c r="H4" s="396" t="s">
        <v>116</v>
      </c>
      <c r="I4" s="395" t="s">
        <v>117</v>
      </c>
      <c r="J4" s="395" t="s">
        <v>368</v>
      </c>
      <c r="K4" s="395" t="s">
        <v>119</v>
      </c>
      <c r="L4" s="395" t="s">
        <v>120</v>
      </c>
      <c r="M4" s="550" t="s">
        <v>121</v>
      </c>
      <c r="N4" s="550" t="s">
        <v>109</v>
      </c>
      <c r="O4" s="395" t="s">
        <v>122</v>
      </c>
      <c r="P4" s="395" t="s">
        <v>123</v>
      </c>
      <c r="Q4" s="395" t="s">
        <v>124</v>
      </c>
      <c r="R4" s="397" t="s">
        <v>125</v>
      </c>
      <c r="S4" s="329" t="s">
        <v>370</v>
      </c>
      <c r="U4" s="20" t="s">
        <v>371</v>
      </c>
      <c r="V4" s="21"/>
      <c r="W4" s="21"/>
      <c r="X4" s="21"/>
      <c r="Y4" s="21"/>
      <c r="Z4" s="21"/>
      <c r="AA4" s="21"/>
      <c r="AB4" s="54"/>
      <c r="AC4" s="21"/>
      <c r="AD4" s="4"/>
      <c r="AE4" s="27" t="s">
        <v>372</v>
      </c>
      <c r="AF4" s="27" t="s">
        <v>373</v>
      </c>
      <c r="AG4" s="27" t="s">
        <v>140</v>
      </c>
      <c r="AH4" s="27" t="s">
        <v>132</v>
      </c>
      <c r="AI4" s="27" t="s">
        <v>150</v>
      </c>
    </row>
    <row r="5" spans="1:35" s="7" customFormat="1" ht="21">
      <c r="A5" s="339" t="s">
        <v>93</v>
      </c>
      <c r="B5" s="340" t="s">
        <v>127</v>
      </c>
      <c r="C5" s="341"/>
      <c r="D5" s="341"/>
      <c r="E5" s="341"/>
      <c r="F5" s="341"/>
      <c r="G5" s="342"/>
      <c r="H5" s="343"/>
      <c r="I5" s="344"/>
      <c r="J5" s="342"/>
      <c r="K5" s="345"/>
      <c r="L5" s="342"/>
      <c r="M5" s="342"/>
      <c r="N5" s="342"/>
      <c r="O5" s="342"/>
      <c r="P5" s="342"/>
      <c r="Q5" s="342"/>
      <c r="R5" s="346"/>
      <c r="S5" s="347"/>
      <c r="U5" s="22" t="s">
        <v>375</v>
      </c>
      <c r="V5" s="22" t="s">
        <v>376</v>
      </c>
      <c r="W5" s="22" t="s">
        <v>377</v>
      </c>
      <c r="X5" s="22" t="s">
        <v>784</v>
      </c>
      <c r="Y5" s="22" t="s">
        <v>903</v>
      </c>
      <c r="Z5" s="22" t="s">
        <v>1561</v>
      </c>
      <c r="AA5" s="22" t="s">
        <v>1301</v>
      </c>
      <c r="AB5" s="22" t="s">
        <v>1562</v>
      </c>
      <c r="AC5" s="25" t="s">
        <v>383</v>
      </c>
      <c r="AD5" s="4"/>
      <c r="AE5" s="28"/>
      <c r="AF5" s="28"/>
      <c r="AG5" s="28"/>
      <c r="AH5" s="28"/>
      <c r="AI5" s="28"/>
    </row>
    <row r="6" spans="1:35" s="7" customFormat="1" ht="21">
      <c r="A6" s="339" t="s">
        <v>93</v>
      </c>
      <c r="B6" s="340" t="s">
        <v>128</v>
      </c>
      <c r="C6" s="341"/>
      <c r="D6" s="341"/>
      <c r="E6" s="341"/>
      <c r="F6" s="341"/>
      <c r="G6" s="342"/>
      <c r="H6" s="343"/>
      <c r="I6" s="344"/>
      <c r="J6" s="342"/>
      <c r="K6" s="345"/>
      <c r="L6" s="342"/>
      <c r="M6" s="346"/>
      <c r="N6" s="342"/>
      <c r="O6" s="342"/>
      <c r="P6" s="342"/>
      <c r="Q6" s="342"/>
      <c r="R6" s="346"/>
      <c r="S6" s="347"/>
      <c r="U6" s="23" t="s">
        <v>384</v>
      </c>
      <c r="V6" s="24">
        <f>(J9+J11+J14+J15)/4</f>
        <v>0.75</v>
      </c>
      <c r="W6" s="24">
        <f>(J43+J47+J48+J49)/4</f>
        <v>7.4999999999999997E-2</v>
      </c>
      <c r="X6" s="24">
        <f>(J16+J17+J19)/3</f>
        <v>3.3333333333333333E-2</v>
      </c>
      <c r="Y6" s="24">
        <f>J40</f>
        <v>0.4</v>
      </c>
      <c r="Z6" s="24">
        <f>(J21+J26)/2</f>
        <v>0.1</v>
      </c>
      <c r="AA6" s="24">
        <f>J32</f>
        <v>0.1</v>
      </c>
      <c r="AB6" s="24">
        <f>(J37+J38)/2</f>
        <v>0.1</v>
      </c>
      <c r="AC6" s="26">
        <f>AVERAGE(V6:AB6)</f>
        <v>0.22261904761904766</v>
      </c>
      <c r="AD6" s="4"/>
      <c r="AE6" s="4"/>
      <c r="AF6" s="4"/>
      <c r="AG6" s="4"/>
      <c r="AH6" s="4"/>
      <c r="AI6" s="4"/>
    </row>
    <row r="7" spans="1:35" s="7" customFormat="1" ht="41.4">
      <c r="A7" s="1810" t="s">
        <v>93</v>
      </c>
      <c r="B7" s="1811" t="s">
        <v>129</v>
      </c>
      <c r="C7" s="341"/>
      <c r="D7" s="348" t="s">
        <v>2219</v>
      </c>
      <c r="E7" s="341" t="s">
        <v>139</v>
      </c>
      <c r="F7" s="341"/>
      <c r="G7" s="349" t="s">
        <v>2220</v>
      </c>
      <c r="H7" s="350" t="s">
        <v>1456</v>
      </c>
      <c r="I7" s="344" t="s">
        <v>140</v>
      </c>
      <c r="J7" s="351">
        <v>0.2</v>
      </c>
      <c r="K7" s="345"/>
      <c r="L7" s="342"/>
      <c r="M7" s="352" t="s">
        <v>2221</v>
      </c>
      <c r="N7" s="353" t="s">
        <v>2222</v>
      </c>
      <c r="O7" s="345"/>
      <c r="P7" s="330" t="s">
        <v>144</v>
      </c>
      <c r="Q7" s="345"/>
      <c r="R7" s="354"/>
      <c r="S7" s="355"/>
    </row>
    <row r="8" spans="1:35" s="7" customFormat="1" ht="124.2">
      <c r="A8" s="1810"/>
      <c r="B8" s="1811"/>
      <c r="C8" s="341"/>
      <c r="D8" s="348" t="s">
        <v>2223</v>
      </c>
      <c r="E8" s="341" t="s">
        <v>139</v>
      </c>
      <c r="F8" s="341"/>
      <c r="G8" s="356" t="s">
        <v>2224</v>
      </c>
      <c r="H8" s="350">
        <v>7600950</v>
      </c>
      <c r="I8" s="344" t="s">
        <v>140</v>
      </c>
      <c r="J8" s="351">
        <v>0</v>
      </c>
      <c r="K8" s="345"/>
      <c r="L8" s="342"/>
      <c r="M8" s="352" t="s">
        <v>2225</v>
      </c>
      <c r="N8" s="353" t="s">
        <v>2226</v>
      </c>
      <c r="O8" s="345"/>
      <c r="P8" s="330" t="s">
        <v>144</v>
      </c>
      <c r="Q8" s="345"/>
      <c r="R8" s="354"/>
      <c r="S8" s="355"/>
    </row>
    <row r="9" spans="1:35" ht="41.4">
      <c r="A9" s="362" t="s">
        <v>93</v>
      </c>
      <c r="B9" s="362" t="s">
        <v>135</v>
      </c>
      <c r="C9" s="362" t="s">
        <v>2227</v>
      </c>
      <c r="D9" s="363" t="s">
        <v>2228</v>
      </c>
      <c r="E9" s="364" t="s">
        <v>2229</v>
      </c>
      <c r="F9" s="364" t="s">
        <v>2230</v>
      </c>
      <c r="G9" s="365" t="s">
        <v>2231</v>
      </c>
      <c r="H9" s="366">
        <v>100000000</v>
      </c>
      <c r="I9" s="367" t="s">
        <v>140</v>
      </c>
      <c r="J9" s="368">
        <v>1</v>
      </c>
      <c r="K9" s="369"/>
      <c r="L9" s="368"/>
      <c r="M9" s="370" t="s">
        <v>2232</v>
      </c>
      <c r="N9" s="370" t="s">
        <v>2233</v>
      </c>
      <c r="O9" s="371"/>
      <c r="P9" s="372" t="s">
        <v>144</v>
      </c>
      <c r="Q9" s="373"/>
      <c r="R9" s="374"/>
      <c r="S9" s="357">
        <v>1</v>
      </c>
    </row>
    <row r="10" spans="1:35" ht="41.4">
      <c r="A10" s="362" t="s">
        <v>93</v>
      </c>
      <c r="B10" s="362" t="s">
        <v>135</v>
      </c>
      <c r="C10" s="362" t="s">
        <v>2227</v>
      </c>
      <c r="D10" s="363" t="s">
        <v>2228</v>
      </c>
      <c r="E10" s="364" t="s">
        <v>2234</v>
      </c>
      <c r="F10" s="364" t="s">
        <v>2235</v>
      </c>
      <c r="G10" s="365"/>
      <c r="H10" s="366"/>
      <c r="I10" s="367"/>
      <c r="J10" s="368"/>
      <c r="K10" s="369"/>
      <c r="L10" s="368"/>
      <c r="M10" s="370"/>
      <c r="N10" s="370"/>
      <c r="O10" s="371"/>
      <c r="P10" s="372"/>
      <c r="Q10" s="373"/>
      <c r="R10" s="374"/>
      <c r="S10" s="357">
        <v>1</v>
      </c>
    </row>
    <row r="11" spans="1:35" ht="69">
      <c r="A11" s="362" t="s">
        <v>93</v>
      </c>
      <c r="B11" s="362" t="s">
        <v>135</v>
      </c>
      <c r="C11" s="362" t="s">
        <v>2236</v>
      </c>
      <c r="D11" s="375" t="s">
        <v>2237</v>
      </c>
      <c r="E11" s="364" t="s">
        <v>2238</v>
      </c>
      <c r="F11" s="362" t="s">
        <v>139</v>
      </c>
      <c r="G11" s="367" t="s">
        <v>2239</v>
      </c>
      <c r="H11" s="366">
        <v>150000000</v>
      </c>
      <c r="I11" s="367" t="s">
        <v>2240</v>
      </c>
      <c r="J11" s="368">
        <v>1</v>
      </c>
      <c r="K11" s="376"/>
      <c r="L11" s="368"/>
      <c r="M11" s="370" t="s">
        <v>2241</v>
      </c>
      <c r="N11" s="370" t="s">
        <v>2242</v>
      </c>
      <c r="O11" s="371"/>
      <c r="P11" s="377" t="s">
        <v>133</v>
      </c>
      <c r="Q11" s="371"/>
      <c r="R11" s="378" t="s">
        <v>2243</v>
      </c>
      <c r="S11" s="357">
        <v>1</v>
      </c>
    </row>
    <row r="12" spans="1:35" ht="41.4">
      <c r="A12" s="362" t="s">
        <v>93</v>
      </c>
      <c r="B12" s="362" t="s">
        <v>135</v>
      </c>
      <c r="C12" s="362" t="s">
        <v>2236</v>
      </c>
      <c r="D12" s="375" t="s">
        <v>2237</v>
      </c>
      <c r="E12" s="364" t="s">
        <v>2244</v>
      </c>
      <c r="F12" s="362"/>
      <c r="G12" s="367"/>
      <c r="H12" s="366"/>
      <c r="I12" s="367"/>
      <c r="J12" s="368">
        <v>1</v>
      </c>
      <c r="K12" s="376"/>
      <c r="L12" s="368"/>
      <c r="M12" s="370"/>
      <c r="N12" s="370"/>
      <c r="O12" s="371"/>
      <c r="P12" s="377"/>
      <c r="Q12" s="371"/>
      <c r="R12" s="378"/>
      <c r="S12" s="357">
        <v>1</v>
      </c>
    </row>
    <row r="13" spans="1:35" ht="41.4">
      <c r="A13" s="362" t="s">
        <v>93</v>
      </c>
      <c r="B13" s="362" t="s">
        <v>135</v>
      </c>
      <c r="C13" s="362" t="s">
        <v>2236</v>
      </c>
      <c r="D13" s="375" t="s">
        <v>2237</v>
      </c>
      <c r="E13" s="364" t="s">
        <v>2245</v>
      </c>
      <c r="F13" s="362"/>
      <c r="G13" s="367"/>
      <c r="H13" s="366"/>
      <c r="I13" s="367"/>
      <c r="J13" s="379"/>
      <c r="K13" s="376"/>
      <c r="L13" s="368"/>
      <c r="M13" s="370"/>
      <c r="N13" s="370"/>
      <c r="O13" s="371"/>
      <c r="P13" s="377"/>
      <c r="Q13" s="371"/>
      <c r="R13" s="378"/>
      <c r="S13" s="357">
        <v>1</v>
      </c>
    </row>
    <row r="14" spans="1:35" ht="69">
      <c r="A14" s="362" t="s">
        <v>93</v>
      </c>
      <c r="B14" s="380" t="s">
        <v>135</v>
      </c>
      <c r="C14" s="380" t="s">
        <v>2246</v>
      </c>
      <c r="D14" s="381" t="s">
        <v>2247</v>
      </c>
      <c r="E14" s="382" t="s">
        <v>2248</v>
      </c>
      <c r="F14" s="380" t="s">
        <v>139</v>
      </c>
      <c r="G14" s="383" t="s">
        <v>2249</v>
      </c>
      <c r="H14" s="384">
        <v>2500000</v>
      </c>
      <c r="I14" s="385" t="s">
        <v>132</v>
      </c>
      <c r="J14" s="386">
        <v>0</v>
      </c>
      <c r="K14" s="369"/>
      <c r="L14" s="387"/>
      <c r="M14" s="388" t="s">
        <v>2250</v>
      </c>
      <c r="N14" s="373" t="s">
        <v>139</v>
      </c>
      <c r="O14" s="371"/>
      <c r="P14" s="377" t="s">
        <v>133</v>
      </c>
      <c r="Q14" s="371"/>
      <c r="R14" s="378"/>
      <c r="S14" s="357">
        <v>0</v>
      </c>
    </row>
    <row r="15" spans="1:35" ht="27.6">
      <c r="A15" s="362" t="s">
        <v>93</v>
      </c>
      <c r="B15" s="362" t="s">
        <v>135</v>
      </c>
      <c r="C15" s="362" t="s">
        <v>2251</v>
      </c>
      <c r="D15" s="389" t="s">
        <v>2252</v>
      </c>
      <c r="E15" s="364" t="s">
        <v>2253</v>
      </c>
      <c r="F15" s="362" t="s">
        <v>139</v>
      </c>
      <c r="G15" s="390" t="s">
        <v>1466</v>
      </c>
      <c r="H15" s="391">
        <v>2400000</v>
      </c>
      <c r="I15" s="385" t="s">
        <v>140</v>
      </c>
      <c r="J15" s="386">
        <v>1</v>
      </c>
      <c r="K15" s="376"/>
      <c r="L15" s="368"/>
      <c r="M15" s="370" t="s">
        <v>2254</v>
      </c>
      <c r="N15" s="370" t="s">
        <v>2255</v>
      </c>
      <c r="O15" s="371"/>
      <c r="P15" s="377" t="s">
        <v>144</v>
      </c>
      <c r="Q15" s="371"/>
      <c r="R15" s="378"/>
      <c r="S15" s="357">
        <v>1</v>
      </c>
    </row>
    <row r="16" spans="1:35" ht="55.2">
      <c r="A16" s="435" t="s">
        <v>93</v>
      </c>
      <c r="B16" s="435" t="s">
        <v>190</v>
      </c>
      <c r="C16" s="435" t="s">
        <v>2256</v>
      </c>
      <c r="D16" s="436" t="s">
        <v>2257</v>
      </c>
      <c r="E16" s="437" t="s">
        <v>2258</v>
      </c>
      <c r="F16" s="435" t="s">
        <v>139</v>
      </c>
      <c r="G16" s="438" t="s">
        <v>2259</v>
      </c>
      <c r="H16" s="439">
        <v>30000000</v>
      </c>
      <c r="I16" s="440" t="s">
        <v>2240</v>
      </c>
      <c r="J16" s="441">
        <v>0.1</v>
      </c>
      <c r="K16" s="442"/>
      <c r="L16" s="441"/>
      <c r="M16" s="443" t="s">
        <v>2223</v>
      </c>
      <c r="N16" s="444" t="s">
        <v>2260</v>
      </c>
      <c r="O16" s="445"/>
      <c r="P16" s="445" t="s">
        <v>133</v>
      </c>
      <c r="Q16" s="445"/>
      <c r="R16" s="446" t="s">
        <v>2261</v>
      </c>
      <c r="S16" s="357">
        <v>0.5</v>
      </c>
    </row>
    <row r="17" spans="1:19" ht="41.4">
      <c r="A17" s="435" t="s">
        <v>93</v>
      </c>
      <c r="B17" s="435" t="s">
        <v>190</v>
      </c>
      <c r="C17" s="435" t="s">
        <v>2262</v>
      </c>
      <c r="D17" s="436" t="s">
        <v>2263</v>
      </c>
      <c r="E17" s="437" t="s">
        <v>2264</v>
      </c>
      <c r="F17" s="435" t="s">
        <v>139</v>
      </c>
      <c r="G17" s="438" t="s">
        <v>1466</v>
      </c>
      <c r="H17" s="439">
        <v>30000000</v>
      </c>
      <c r="I17" s="440" t="s">
        <v>150</v>
      </c>
      <c r="J17" s="441">
        <v>0</v>
      </c>
      <c r="K17" s="442"/>
      <c r="L17" s="441"/>
      <c r="M17" s="447"/>
      <c r="N17" s="444" t="s">
        <v>2265</v>
      </c>
      <c r="O17" s="445"/>
      <c r="P17" s="445" t="s">
        <v>144</v>
      </c>
      <c r="Q17" s="445"/>
      <c r="R17" s="448"/>
      <c r="S17" s="357">
        <v>0</v>
      </c>
    </row>
    <row r="18" spans="1:19">
      <c r="A18" s="435" t="s">
        <v>93</v>
      </c>
      <c r="B18" s="435" t="s">
        <v>190</v>
      </c>
      <c r="C18" s="435" t="s">
        <v>2262</v>
      </c>
      <c r="D18" s="436" t="s">
        <v>2263</v>
      </c>
      <c r="E18" s="437" t="s">
        <v>2266</v>
      </c>
      <c r="F18" s="435"/>
      <c r="G18" s="438"/>
      <c r="H18" s="439"/>
      <c r="I18" s="440"/>
      <c r="J18" s="449"/>
      <c r="K18" s="450"/>
      <c r="L18" s="449"/>
      <c r="M18" s="451"/>
      <c r="N18" s="452"/>
      <c r="O18" s="445"/>
      <c r="P18" s="445"/>
      <c r="Q18" s="445"/>
      <c r="R18" s="448"/>
      <c r="S18" s="357">
        <v>0</v>
      </c>
    </row>
    <row r="19" spans="1:19" ht="29.1" customHeight="1">
      <c r="A19" s="435" t="s">
        <v>93</v>
      </c>
      <c r="B19" s="435" t="s">
        <v>190</v>
      </c>
      <c r="C19" s="435" t="s">
        <v>2267</v>
      </c>
      <c r="D19" s="436" t="s">
        <v>2268</v>
      </c>
      <c r="E19" s="437" t="s">
        <v>2269</v>
      </c>
      <c r="F19" s="435" t="s">
        <v>139</v>
      </c>
      <c r="G19" s="438" t="s">
        <v>1466</v>
      </c>
      <c r="H19" s="439">
        <v>10000000</v>
      </c>
      <c r="I19" s="453" t="s">
        <v>150</v>
      </c>
      <c r="J19" s="442">
        <v>0</v>
      </c>
      <c r="K19" s="442"/>
      <c r="L19" s="442"/>
      <c r="M19" s="454"/>
      <c r="N19" s="455" t="s">
        <v>2270</v>
      </c>
      <c r="O19" s="456"/>
      <c r="P19" s="445" t="s">
        <v>144</v>
      </c>
      <c r="Q19" s="445"/>
      <c r="R19" s="448"/>
      <c r="S19" s="357">
        <v>0</v>
      </c>
    </row>
    <row r="20" spans="1:19" ht="27.6">
      <c r="A20" s="435" t="s">
        <v>93</v>
      </c>
      <c r="B20" s="435" t="s">
        <v>190</v>
      </c>
      <c r="C20" s="435" t="s">
        <v>2267</v>
      </c>
      <c r="D20" s="436" t="s">
        <v>2268</v>
      </c>
      <c r="E20" s="437" t="s">
        <v>2271</v>
      </c>
      <c r="F20" s="435"/>
      <c r="G20" s="438"/>
      <c r="H20" s="439"/>
      <c r="I20" s="453"/>
      <c r="J20" s="442"/>
      <c r="K20" s="442"/>
      <c r="L20" s="442"/>
      <c r="M20" s="454"/>
      <c r="N20" s="455"/>
      <c r="O20" s="456"/>
      <c r="P20" s="445"/>
      <c r="Q20" s="445"/>
      <c r="R20" s="448"/>
      <c r="S20" s="357">
        <v>0</v>
      </c>
    </row>
    <row r="21" spans="1:19" ht="50.4" customHeight="1">
      <c r="A21" s="404" t="s">
        <v>93</v>
      </c>
      <c r="B21" s="404" t="s">
        <v>238</v>
      </c>
      <c r="C21" s="404" t="s">
        <v>2272</v>
      </c>
      <c r="D21" s="405" t="s">
        <v>2273</v>
      </c>
      <c r="E21" s="406" t="s">
        <v>2274</v>
      </c>
      <c r="F21" s="404" t="s">
        <v>139</v>
      </c>
      <c r="G21" s="407" t="s">
        <v>2275</v>
      </c>
      <c r="H21" s="408">
        <v>50000000</v>
      </c>
      <c r="I21" s="409" t="s">
        <v>140</v>
      </c>
      <c r="J21" s="410">
        <v>0.2</v>
      </c>
      <c r="K21" s="410"/>
      <c r="L21" s="410"/>
      <c r="M21" s="411" t="s">
        <v>2276</v>
      </c>
      <c r="N21" s="412" t="s">
        <v>2277</v>
      </c>
      <c r="O21" s="413"/>
      <c r="P21" s="414" t="s">
        <v>365</v>
      </c>
      <c r="Q21" s="413"/>
      <c r="R21" s="415" t="s">
        <v>2278</v>
      </c>
      <c r="S21" s="357">
        <v>0</v>
      </c>
    </row>
    <row r="22" spans="1:19" ht="27.6">
      <c r="A22" s="404" t="s">
        <v>93</v>
      </c>
      <c r="B22" s="404" t="s">
        <v>238</v>
      </c>
      <c r="C22" s="404" t="s">
        <v>2272</v>
      </c>
      <c r="D22" s="405" t="s">
        <v>2273</v>
      </c>
      <c r="E22" s="406" t="s">
        <v>2279</v>
      </c>
      <c r="F22" s="404"/>
      <c r="G22" s="407"/>
      <c r="H22" s="408"/>
      <c r="I22" s="409"/>
      <c r="J22" s="416"/>
      <c r="K22" s="416"/>
      <c r="L22" s="416"/>
      <c r="M22" s="417"/>
      <c r="N22" s="418"/>
      <c r="O22" s="413"/>
      <c r="P22" s="414"/>
      <c r="Q22" s="413"/>
      <c r="R22" s="415"/>
      <c r="S22" s="357">
        <v>0</v>
      </c>
    </row>
    <row r="23" spans="1:19" ht="55.2">
      <c r="A23" s="404" t="s">
        <v>93</v>
      </c>
      <c r="B23" s="404" t="s">
        <v>238</v>
      </c>
      <c r="C23" s="404" t="s">
        <v>2272</v>
      </c>
      <c r="D23" s="405" t="s">
        <v>2273</v>
      </c>
      <c r="E23" s="406" t="s">
        <v>2280</v>
      </c>
      <c r="F23" s="404"/>
      <c r="G23" s="407"/>
      <c r="H23" s="408"/>
      <c r="I23" s="409"/>
      <c r="J23" s="416"/>
      <c r="K23" s="416"/>
      <c r="L23" s="416"/>
      <c r="M23" s="417"/>
      <c r="N23" s="418"/>
      <c r="O23" s="413"/>
      <c r="P23" s="414"/>
      <c r="Q23" s="413"/>
      <c r="R23" s="415"/>
      <c r="S23" s="357">
        <v>0</v>
      </c>
    </row>
    <row r="24" spans="1:19" ht="55.2">
      <c r="A24" s="404" t="s">
        <v>93</v>
      </c>
      <c r="B24" s="404" t="s">
        <v>238</v>
      </c>
      <c r="C24" s="404" t="s">
        <v>2272</v>
      </c>
      <c r="D24" s="405" t="s">
        <v>2273</v>
      </c>
      <c r="E24" s="406" t="s">
        <v>2281</v>
      </c>
      <c r="F24" s="404"/>
      <c r="G24" s="407"/>
      <c r="H24" s="408"/>
      <c r="I24" s="409"/>
      <c r="J24" s="416"/>
      <c r="K24" s="416"/>
      <c r="L24" s="416"/>
      <c r="M24" s="417"/>
      <c r="N24" s="418"/>
      <c r="O24" s="413"/>
      <c r="P24" s="414"/>
      <c r="Q24" s="413"/>
      <c r="R24" s="415"/>
      <c r="S24" s="357">
        <v>0</v>
      </c>
    </row>
    <row r="25" spans="1:19" ht="27.6">
      <c r="A25" s="404" t="s">
        <v>93</v>
      </c>
      <c r="B25" s="404" t="s">
        <v>238</v>
      </c>
      <c r="C25" s="404" t="s">
        <v>2272</v>
      </c>
      <c r="D25" s="405" t="s">
        <v>2273</v>
      </c>
      <c r="E25" s="406" t="s">
        <v>2282</v>
      </c>
      <c r="F25" s="404"/>
      <c r="G25" s="407"/>
      <c r="H25" s="408"/>
      <c r="I25" s="409"/>
      <c r="J25" s="416"/>
      <c r="K25" s="416"/>
      <c r="L25" s="416"/>
      <c r="M25" s="417"/>
      <c r="N25" s="418"/>
      <c r="O25" s="413"/>
      <c r="P25" s="414"/>
      <c r="Q25" s="413"/>
      <c r="R25" s="415"/>
      <c r="S25" s="357"/>
    </row>
    <row r="26" spans="1:19" ht="43.5" customHeight="1">
      <c r="A26" s="404" t="s">
        <v>93</v>
      </c>
      <c r="B26" s="404" t="s">
        <v>238</v>
      </c>
      <c r="C26" s="404" t="s">
        <v>2283</v>
      </c>
      <c r="D26" s="405" t="s">
        <v>2284</v>
      </c>
      <c r="E26" s="406" t="s">
        <v>2285</v>
      </c>
      <c r="F26" s="404" t="s">
        <v>139</v>
      </c>
      <c r="G26" s="419" t="s">
        <v>2286</v>
      </c>
      <c r="H26" s="420">
        <v>17000000000</v>
      </c>
      <c r="I26" s="421" t="s">
        <v>150</v>
      </c>
      <c r="J26" s="416">
        <v>0</v>
      </c>
      <c r="K26" s="416"/>
      <c r="L26" s="416"/>
      <c r="M26" s="422"/>
      <c r="N26" s="418" t="s">
        <v>2287</v>
      </c>
      <c r="O26" s="413"/>
      <c r="P26" s="413" t="s">
        <v>182</v>
      </c>
      <c r="Q26" s="413"/>
      <c r="R26" s="423"/>
      <c r="S26" s="357">
        <v>0</v>
      </c>
    </row>
    <row r="27" spans="1:19" ht="27.6">
      <c r="A27" s="404" t="s">
        <v>93</v>
      </c>
      <c r="B27" s="404" t="s">
        <v>238</v>
      </c>
      <c r="C27" s="404" t="s">
        <v>2283</v>
      </c>
      <c r="D27" s="405" t="s">
        <v>2284</v>
      </c>
      <c r="E27" s="424" t="s">
        <v>2288</v>
      </c>
      <c r="F27" s="404"/>
      <c r="G27" s="407"/>
      <c r="H27" s="408"/>
      <c r="I27" s="409"/>
      <c r="J27" s="416"/>
      <c r="K27" s="416"/>
      <c r="L27" s="416"/>
      <c r="M27" s="422"/>
      <c r="N27" s="418"/>
      <c r="O27" s="425"/>
      <c r="P27" s="413"/>
      <c r="Q27" s="425"/>
      <c r="R27" s="425"/>
      <c r="S27" s="357">
        <v>0</v>
      </c>
    </row>
    <row r="28" spans="1:19" ht="69" customHeight="1">
      <c r="A28" s="404" t="s">
        <v>93</v>
      </c>
      <c r="B28" s="404" t="s">
        <v>238</v>
      </c>
      <c r="C28" s="404" t="s">
        <v>2283</v>
      </c>
      <c r="D28" s="405" t="s">
        <v>2284</v>
      </c>
      <c r="E28" s="424" t="s">
        <v>2289</v>
      </c>
      <c r="F28" s="404"/>
      <c r="G28" s="407"/>
      <c r="H28" s="408"/>
      <c r="I28" s="409"/>
      <c r="J28" s="416"/>
      <c r="K28" s="416"/>
      <c r="L28" s="416"/>
      <c r="M28" s="422"/>
      <c r="N28" s="418"/>
      <c r="O28" s="425"/>
      <c r="P28" s="413"/>
      <c r="Q28" s="425"/>
      <c r="R28" s="425"/>
      <c r="S28" s="357">
        <v>0</v>
      </c>
    </row>
    <row r="29" spans="1:19" ht="55.2">
      <c r="A29" s="404" t="s">
        <v>93</v>
      </c>
      <c r="B29" s="404" t="s">
        <v>238</v>
      </c>
      <c r="C29" s="404" t="s">
        <v>2283</v>
      </c>
      <c r="D29" s="405" t="s">
        <v>2284</v>
      </c>
      <c r="E29" s="406" t="s">
        <v>2290</v>
      </c>
      <c r="F29" s="404"/>
      <c r="G29" s="407"/>
      <c r="H29" s="408"/>
      <c r="I29" s="409"/>
      <c r="J29" s="416"/>
      <c r="K29" s="416"/>
      <c r="L29" s="416"/>
      <c r="M29" s="422"/>
      <c r="N29" s="418"/>
      <c r="O29" s="425"/>
      <c r="P29" s="413"/>
      <c r="Q29" s="425"/>
      <c r="R29" s="425"/>
      <c r="S29" s="357">
        <v>0</v>
      </c>
    </row>
    <row r="30" spans="1:19" ht="41.4">
      <c r="A30" s="404" t="s">
        <v>93</v>
      </c>
      <c r="B30" s="404" t="s">
        <v>238</v>
      </c>
      <c r="C30" s="404" t="s">
        <v>2283</v>
      </c>
      <c r="D30" s="405" t="s">
        <v>2284</v>
      </c>
      <c r="E30" s="406" t="s">
        <v>2291</v>
      </c>
      <c r="F30" s="404"/>
      <c r="G30" s="407"/>
      <c r="H30" s="408"/>
      <c r="I30" s="409"/>
      <c r="J30" s="416"/>
      <c r="K30" s="416"/>
      <c r="L30" s="416"/>
      <c r="M30" s="422"/>
      <c r="N30" s="418"/>
      <c r="O30" s="425"/>
      <c r="P30" s="413"/>
      <c r="Q30" s="425"/>
      <c r="R30" s="425"/>
      <c r="S30" s="357">
        <v>0</v>
      </c>
    </row>
    <row r="31" spans="1:19" ht="27.6">
      <c r="A31" s="404" t="s">
        <v>93</v>
      </c>
      <c r="B31" s="404" t="s">
        <v>238</v>
      </c>
      <c r="C31" s="404" t="s">
        <v>2283</v>
      </c>
      <c r="D31" s="405" t="s">
        <v>2284</v>
      </c>
      <c r="E31" s="424" t="s">
        <v>2292</v>
      </c>
      <c r="F31" s="404"/>
      <c r="G31" s="407"/>
      <c r="H31" s="408"/>
      <c r="I31" s="409"/>
      <c r="J31" s="416"/>
      <c r="K31" s="416"/>
      <c r="L31" s="416"/>
      <c r="M31" s="422"/>
      <c r="N31" s="426"/>
      <c r="O31" s="425"/>
      <c r="P31" s="413"/>
      <c r="Q31" s="425"/>
      <c r="R31" s="425"/>
      <c r="S31" s="357">
        <v>0</v>
      </c>
    </row>
    <row r="32" spans="1:19" ht="75" customHeight="1">
      <c r="A32" s="398" t="s">
        <v>93</v>
      </c>
      <c r="B32" s="398" t="s">
        <v>324</v>
      </c>
      <c r="C32" s="398" t="s">
        <v>2293</v>
      </c>
      <c r="D32" s="427" t="s">
        <v>2294</v>
      </c>
      <c r="E32" s="399" t="s">
        <v>2295</v>
      </c>
      <c r="F32" s="398" t="s">
        <v>139</v>
      </c>
      <c r="G32" s="400" t="s">
        <v>2296</v>
      </c>
      <c r="H32" s="401">
        <v>257000000</v>
      </c>
      <c r="I32" s="403" t="s">
        <v>132</v>
      </c>
      <c r="J32" s="402">
        <v>0.1</v>
      </c>
      <c r="K32" s="428" t="s">
        <v>2297</v>
      </c>
      <c r="L32" s="402"/>
      <c r="M32" s="429" t="s">
        <v>2298</v>
      </c>
      <c r="N32" s="430" t="s">
        <v>1022</v>
      </c>
      <c r="O32" s="431"/>
      <c r="P32" s="432" t="s">
        <v>133</v>
      </c>
      <c r="Q32" s="431"/>
      <c r="R32" s="433"/>
      <c r="S32" s="357">
        <v>0</v>
      </c>
    </row>
    <row r="33" spans="1:19" ht="27.6">
      <c r="A33" s="398" t="s">
        <v>93</v>
      </c>
      <c r="B33" s="398" t="s">
        <v>324</v>
      </c>
      <c r="C33" s="398" t="s">
        <v>2293</v>
      </c>
      <c r="D33" s="427" t="s">
        <v>2294</v>
      </c>
      <c r="E33" s="399" t="s">
        <v>2299</v>
      </c>
      <c r="F33" s="398"/>
      <c r="G33" s="400"/>
      <c r="H33" s="401"/>
      <c r="I33" s="403"/>
      <c r="J33" s="402"/>
      <c r="K33" s="402"/>
      <c r="L33" s="402"/>
      <c r="M33" s="434"/>
      <c r="N33" s="430"/>
      <c r="O33" s="431"/>
      <c r="P33" s="432"/>
      <c r="Q33" s="431"/>
      <c r="R33" s="433"/>
      <c r="S33" s="357">
        <v>0</v>
      </c>
    </row>
    <row r="34" spans="1:19" ht="47.4" customHeight="1">
      <c r="A34" s="398" t="s">
        <v>93</v>
      </c>
      <c r="B34" s="398" t="s">
        <v>324</v>
      </c>
      <c r="C34" s="398" t="s">
        <v>2293</v>
      </c>
      <c r="D34" s="427" t="s">
        <v>2300</v>
      </c>
      <c r="E34" s="399" t="s">
        <v>2301</v>
      </c>
      <c r="F34" s="398"/>
      <c r="G34" s="400"/>
      <c r="H34" s="401"/>
      <c r="I34" s="403"/>
      <c r="J34" s="402"/>
      <c r="K34" s="402"/>
      <c r="L34" s="402"/>
      <c r="M34" s="434"/>
      <c r="N34" s="430"/>
      <c r="O34" s="431"/>
      <c r="P34" s="432"/>
      <c r="Q34" s="431"/>
      <c r="R34" s="433"/>
      <c r="S34" s="357">
        <v>0</v>
      </c>
    </row>
    <row r="35" spans="1:19" ht="27.6">
      <c r="A35" s="398" t="s">
        <v>93</v>
      </c>
      <c r="B35" s="398" t="s">
        <v>324</v>
      </c>
      <c r="C35" s="398" t="s">
        <v>2293</v>
      </c>
      <c r="D35" s="427" t="s">
        <v>2294</v>
      </c>
      <c r="E35" s="399" t="s">
        <v>2302</v>
      </c>
      <c r="F35" s="398"/>
      <c r="G35" s="400"/>
      <c r="H35" s="401"/>
      <c r="I35" s="403"/>
      <c r="J35" s="402"/>
      <c r="K35" s="402"/>
      <c r="L35" s="402"/>
      <c r="M35" s="434"/>
      <c r="N35" s="430"/>
      <c r="O35" s="431"/>
      <c r="P35" s="432"/>
      <c r="Q35" s="431"/>
      <c r="R35" s="433"/>
      <c r="S35" s="357">
        <v>0</v>
      </c>
    </row>
    <row r="36" spans="1:19" ht="27.6">
      <c r="A36" s="398" t="s">
        <v>93</v>
      </c>
      <c r="B36" s="398" t="s">
        <v>324</v>
      </c>
      <c r="C36" s="398" t="s">
        <v>2293</v>
      </c>
      <c r="D36" s="427" t="s">
        <v>2294</v>
      </c>
      <c r="E36" s="399" t="s">
        <v>2303</v>
      </c>
      <c r="F36" s="398"/>
      <c r="G36" s="400"/>
      <c r="H36" s="401"/>
      <c r="I36" s="403"/>
      <c r="J36" s="402"/>
      <c r="K36" s="402"/>
      <c r="L36" s="402"/>
      <c r="M36" s="434"/>
      <c r="N36" s="430"/>
      <c r="O36" s="431"/>
      <c r="P36" s="432"/>
      <c r="Q36" s="431"/>
      <c r="R36" s="433"/>
      <c r="S36" s="357">
        <v>0</v>
      </c>
    </row>
    <row r="37" spans="1:19">
      <c r="A37" s="457" t="s">
        <v>93</v>
      </c>
      <c r="B37" s="457" t="s">
        <v>294</v>
      </c>
      <c r="C37" s="457" t="s">
        <v>2304</v>
      </c>
      <c r="D37" s="458" t="s">
        <v>2305</v>
      </c>
      <c r="E37" s="459" t="s">
        <v>2306</v>
      </c>
      <c r="F37" s="457" t="s">
        <v>139</v>
      </c>
      <c r="G37" s="460" t="s">
        <v>1466</v>
      </c>
      <c r="H37" s="461">
        <v>8500000</v>
      </c>
      <c r="I37" s="462" t="s">
        <v>132</v>
      </c>
      <c r="J37" s="463">
        <v>0</v>
      </c>
      <c r="K37" s="463"/>
      <c r="L37" s="463"/>
      <c r="M37" s="464"/>
      <c r="N37" s="465"/>
      <c r="O37" s="466"/>
      <c r="P37" s="467" t="s">
        <v>133</v>
      </c>
      <c r="Q37" s="466"/>
      <c r="R37" s="468"/>
      <c r="S37" s="337"/>
    </row>
    <row r="38" spans="1:19" ht="69">
      <c r="A38" s="457" t="s">
        <v>93</v>
      </c>
      <c r="B38" s="457" t="s">
        <v>294</v>
      </c>
      <c r="C38" s="457" t="s">
        <v>2307</v>
      </c>
      <c r="D38" s="469" t="s">
        <v>2308</v>
      </c>
      <c r="E38" s="470" t="s">
        <v>2309</v>
      </c>
      <c r="F38" s="457">
        <v>1</v>
      </c>
      <c r="G38" s="460" t="s">
        <v>1466</v>
      </c>
      <c r="H38" s="461">
        <v>20000000</v>
      </c>
      <c r="I38" s="462" t="s">
        <v>140</v>
      </c>
      <c r="J38" s="463">
        <v>0.2</v>
      </c>
      <c r="K38" s="471"/>
      <c r="L38" s="463"/>
      <c r="M38" s="472"/>
      <c r="N38" s="472" t="s">
        <v>2310</v>
      </c>
      <c r="O38" s="466"/>
      <c r="P38" s="467" t="s">
        <v>182</v>
      </c>
      <c r="Q38" s="466"/>
      <c r="R38" s="468"/>
      <c r="S38" s="357">
        <v>0.5</v>
      </c>
    </row>
    <row r="39" spans="1:19" ht="41.4">
      <c r="A39" s="457" t="s">
        <v>93</v>
      </c>
      <c r="B39" s="457" t="s">
        <v>294</v>
      </c>
      <c r="C39" s="457" t="s">
        <v>2307</v>
      </c>
      <c r="D39" s="469" t="s">
        <v>2308</v>
      </c>
      <c r="E39" s="470" t="s">
        <v>2311</v>
      </c>
      <c r="F39" s="457"/>
      <c r="G39" s="460"/>
      <c r="H39" s="461"/>
      <c r="I39" s="462"/>
      <c r="J39" s="463"/>
      <c r="K39" s="471"/>
      <c r="L39" s="463"/>
      <c r="M39" s="464"/>
      <c r="N39" s="473"/>
      <c r="O39" s="473"/>
      <c r="P39" s="467"/>
      <c r="Q39" s="473"/>
      <c r="R39" s="474"/>
      <c r="S39" s="357">
        <v>0</v>
      </c>
    </row>
    <row r="40" spans="1:19" ht="165.6">
      <c r="A40" s="475" t="s">
        <v>93</v>
      </c>
      <c r="B40" s="475" t="s">
        <v>264</v>
      </c>
      <c r="C40" s="475" t="s">
        <v>2312</v>
      </c>
      <c r="D40" s="476" t="s">
        <v>2313</v>
      </c>
      <c r="E40" s="477" t="s">
        <v>2314</v>
      </c>
      <c r="F40" s="475" t="s">
        <v>139</v>
      </c>
      <c r="G40" s="478" t="s">
        <v>1466</v>
      </c>
      <c r="H40" s="479">
        <v>15000000</v>
      </c>
      <c r="I40" s="480" t="s">
        <v>140</v>
      </c>
      <c r="J40" s="481">
        <v>0.4</v>
      </c>
      <c r="K40" s="482"/>
      <c r="L40" s="481"/>
      <c r="M40" s="483" t="s">
        <v>2315</v>
      </c>
      <c r="N40" s="484" t="s">
        <v>2316</v>
      </c>
      <c r="O40" s="485"/>
      <c r="P40" s="486" t="s">
        <v>2317</v>
      </c>
      <c r="Q40" s="487"/>
      <c r="R40" s="488"/>
      <c r="S40" s="361">
        <v>1</v>
      </c>
    </row>
    <row r="41" spans="1:19" ht="41.4">
      <c r="A41" s="475" t="s">
        <v>93</v>
      </c>
      <c r="B41" s="475" t="s">
        <v>264</v>
      </c>
      <c r="C41" s="475" t="s">
        <v>2312</v>
      </c>
      <c r="D41" s="476" t="s">
        <v>2313</v>
      </c>
      <c r="E41" s="477" t="s">
        <v>2318</v>
      </c>
      <c r="F41" s="475"/>
      <c r="G41" s="489"/>
      <c r="H41" s="479"/>
      <c r="I41" s="480"/>
      <c r="J41" s="481"/>
      <c r="K41" s="482"/>
      <c r="L41" s="481"/>
      <c r="M41" s="490"/>
      <c r="N41" s="491"/>
      <c r="O41" s="492"/>
      <c r="P41" s="491"/>
      <c r="Q41" s="492"/>
      <c r="R41" s="492"/>
      <c r="S41" s="357">
        <v>0</v>
      </c>
    </row>
    <row r="42" spans="1:19">
      <c r="A42" s="475" t="s">
        <v>93</v>
      </c>
      <c r="B42" s="475" t="s">
        <v>264</v>
      </c>
      <c r="C42" s="475" t="s">
        <v>2312</v>
      </c>
      <c r="D42" s="476" t="s">
        <v>2313</v>
      </c>
      <c r="E42" s="477" t="s">
        <v>2319</v>
      </c>
      <c r="F42" s="475"/>
      <c r="G42" s="489"/>
      <c r="H42" s="479"/>
      <c r="I42" s="480"/>
      <c r="J42" s="481"/>
      <c r="K42" s="482"/>
      <c r="L42" s="481"/>
      <c r="M42" s="490"/>
      <c r="N42" s="491"/>
      <c r="O42" s="492"/>
      <c r="P42" s="491"/>
      <c r="Q42" s="492"/>
      <c r="R42" s="492"/>
      <c r="S42" s="357">
        <v>0</v>
      </c>
    </row>
    <row r="43" spans="1:19" ht="110.4">
      <c r="A43" s="493" t="s">
        <v>93</v>
      </c>
      <c r="B43" s="493" t="s">
        <v>164</v>
      </c>
      <c r="C43" s="493" t="s">
        <v>2320</v>
      </c>
      <c r="D43" s="494" t="s">
        <v>2321</v>
      </c>
      <c r="E43" s="495" t="s">
        <v>2322</v>
      </c>
      <c r="F43" s="493" t="s">
        <v>139</v>
      </c>
      <c r="G43" s="496" t="s">
        <v>2323</v>
      </c>
      <c r="H43" s="497">
        <v>50000000</v>
      </c>
      <c r="I43" s="498" t="s">
        <v>140</v>
      </c>
      <c r="J43" s="499">
        <v>0.2</v>
      </c>
      <c r="K43" s="500"/>
      <c r="L43" s="499"/>
      <c r="M43" s="501" t="s">
        <v>2324</v>
      </c>
      <c r="N43" s="502" t="s">
        <v>2325</v>
      </c>
      <c r="O43" s="503"/>
      <c r="P43" s="503" t="s">
        <v>144</v>
      </c>
      <c r="Q43" s="503"/>
      <c r="R43" s="504" t="s">
        <v>2326</v>
      </c>
      <c r="S43" s="357">
        <v>1</v>
      </c>
    </row>
    <row r="44" spans="1:19" ht="41.4">
      <c r="A44" s="493" t="s">
        <v>93</v>
      </c>
      <c r="B44" s="493" t="s">
        <v>164</v>
      </c>
      <c r="C44" s="493" t="s">
        <v>2320</v>
      </c>
      <c r="D44" s="494" t="s">
        <v>2321</v>
      </c>
      <c r="E44" s="495" t="s">
        <v>2327</v>
      </c>
      <c r="F44" s="493"/>
      <c r="G44" s="505"/>
      <c r="H44" s="497"/>
      <c r="I44" s="498"/>
      <c r="J44" s="499"/>
      <c r="K44" s="500"/>
      <c r="L44" s="499"/>
      <c r="M44" s="506"/>
      <c r="N44" s="507"/>
      <c r="O44" s="508"/>
      <c r="P44" s="503"/>
      <c r="Q44" s="503"/>
      <c r="R44" s="504"/>
      <c r="S44" s="357">
        <v>0</v>
      </c>
    </row>
    <row r="45" spans="1:19" ht="41.4">
      <c r="A45" s="493" t="s">
        <v>93</v>
      </c>
      <c r="B45" s="493" t="s">
        <v>164</v>
      </c>
      <c r="C45" s="493" t="s">
        <v>2328</v>
      </c>
      <c r="D45" s="494" t="s">
        <v>2329</v>
      </c>
      <c r="E45" s="495" t="s">
        <v>2264</v>
      </c>
      <c r="F45" s="493" t="s">
        <v>139</v>
      </c>
      <c r="G45" s="509" t="s">
        <v>2330</v>
      </c>
      <c r="H45" s="497">
        <v>50000000</v>
      </c>
      <c r="I45" s="498" t="s">
        <v>132</v>
      </c>
      <c r="J45" s="510"/>
      <c r="K45" s="500"/>
      <c r="L45" s="499"/>
      <c r="M45" s="511"/>
      <c r="N45" s="511"/>
      <c r="O45" s="512"/>
      <c r="P45" s="513" t="s">
        <v>144</v>
      </c>
      <c r="Q45" s="513"/>
      <c r="R45" s="514"/>
      <c r="S45" s="357">
        <v>0</v>
      </c>
    </row>
    <row r="46" spans="1:19" ht="29.1" customHeight="1">
      <c r="A46" s="493" t="s">
        <v>93</v>
      </c>
      <c r="B46" s="493" t="s">
        <v>164</v>
      </c>
      <c r="C46" s="493" t="s">
        <v>2328</v>
      </c>
      <c r="D46" s="494" t="s">
        <v>2329</v>
      </c>
      <c r="E46" s="495" t="s">
        <v>2331</v>
      </c>
      <c r="F46" s="493"/>
      <c r="G46" s="509"/>
      <c r="H46" s="497"/>
      <c r="I46" s="498"/>
      <c r="J46" s="499"/>
      <c r="K46" s="500"/>
      <c r="L46" s="499"/>
      <c r="M46" s="506"/>
      <c r="N46" s="507"/>
      <c r="O46" s="515"/>
      <c r="P46" s="515"/>
      <c r="Q46" s="515"/>
      <c r="R46" s="515"/>
      <c r="S46" s="357">
        <v>0</v>
      </c>
    </row>
    <row r="47" spans="1:19" ht="124.2">
      <c r="A47" s="493" t="s">
        <v>93</v>
      </c>
      <c r="B47" s="493" t="s">
        <v>164</v>
      </c>
      <c r="C47" s="493" t="s">
        <v>2328</v>
      </c>
      <c r="D47" s="494" t="s">
        <v>2329</v>
      </c>
      <c r="E47" s="495" t="s">
        <v>2332</v>
      </c>
      <c r="F47" s="493"/>
      <c r="G47" s="509"/>
      <c r="H47" s="497"/>
      <c r="I47" s="498"/>
      <c r="J47" s="499">
        <v>0.05</v>
      </c>
      <c r="K47" s="500"/>
      <c r="L47" s="499"/>
      <c r="M47" s="506" t="s">
        <v>2333</v>
      </c>
      <c r="N47" s="507" t="s">
        <v>2334</v>
      </c>
      <c r="O47" s="515"/>
      <c r="P47" s="515"/>
      <c r="Q47" s="515"/>
      <c r="R47" s="515"/>
      <c r="S47" s="357">
        <v>1</v>
      </c>
    </row>
    <row r="48" spans="1:19" ht="27.6">
      <c r="A48" s="493" t="s">
        <v>93</v>
      </c>
      <c r="B48" s="493" t="s">
        <v>164</v>
      </c>
      <c r="C48" s="493" t="s">
        <v>2335</v>
      </c>
      <c r="D48" s="494" t="s">
        <v>2336</v>
      </c>
      <c r="E48" s="495" t="s">
        <v>2337</v>
      </c>
      <c r="F48" s="493" t="s">
        <v>139</v>
      </c>
      <c r="G48" s="509" t="s">
        <v>2338</v>
      </c>
      <c r="H48" s="497">
        <v>80000000</v>
      </c>
      <c r="I48" s="498" t="s">
        <v>132</v>
      </c>
      <c r="J48" s="499">
        <v>0.05</v>
      </c>
      <c r="K48" s="500"/>
      <c r="L48" s="516"/>
      <c r="M48" s="517" t="s">
        <v>2339</v>
      </c>
      <c r="N48" s="518" t="s">
        <v>139</v>
      </c>
      <c r="O48" s="503"/>
      <c r="P48" s="503" t="s">
        <v>144</v>
      </c>
      <c r="Q48" s="503"/>
      <c r="R48" s="519"/>
      <c r="S48" s="357">
        <v>0</v>
      </c>
    </row>
    <row r="49" spans="1:19" ht="27.6">
      <c r="A49" s="493" t="s">
        <v>93</v>
      </c>
      <c r="B49" s="493" t="s">
        <v>164</v>
      </c>
      <c r="C49" s="493" t="s">
        <v>2340</v>
      </c>
      <c r="D49" s="494" t="s">
        <v>2341</v>
      </c>
      <c r="E49" s="520" t="s">
        <v>2342</v>
      </c>
      <c r="F49" s="493" t="s">
        <v>139</v>
      </c>
      <c r="G49" s="496" t="s">
        <v>1466</v>
      </c>
      <c r="H49" s="497">
        <v>120000000</v>
      </c>
      <c r="I49" s="521" t="s">
        <v>150</v>
      </c>
      <c r="J49" s="499">
        <v>0</v>
      </c>
      <c r="K49" s="500"/>
      <c r="L49" s="499"/>
      <c r="M49" s="522" t="s">
        <v>2343</v>
      </c>
      <c r="N49" s="523" t="s">
        <v>139</v>
      </c>
      <c r="O49" s="523"/>
      <c r="P49" s="523" t="s">
        <v>144</v>
      </c>
      <c r="Q49" s="523"/>
      <c r="R49" s="524"/>
      <c r="S49" s="357">
        <v>0.5</v>
      </c>
    </row>
    <row r="50" spans="1:19" ht="17.399999999999999">
      <c r="R50" s="333" t="s">
        <v>453</v>
      </c>
      <c r="S50" s="336">
        <f>SUM(S9:S49)</f>
        <v>10.5</v>
      </c>
    </row>
    <row r="51" spans="1:19" ht="17.399999999999999">
      <c r="A51" s="43" t="s">
        <v>123</v>
      </c>
      <c r="R51" s="333" t="s">
        <v>454</v>
      </c>
      <c r="S51" s="336">
        <v>18</v>
      </c>
    </row>
    <row r="52" spans="1:19" ht="19.8">
      <c r="A52" s="45" t="s">
        <v>144</v>
      </c>
      <c r="G52" s="42"/>
      <c r="R52" s="333" t="s">
        <v>1556</v>
      </c>
      <c r="S52" s="153">
        <f>S50/S51</f>
        <v>0.58333333333333337</v>
      </c>
    </row>
    <row r="53" spans="1:19" ht="16.8">
      <c r="A53" s="45" t="s">
        <v>133</v>
      </c>
      <c r="G53" s="42"/>
    </row>
    <row r="54" spans="1:19" ht="16.8">
      <c r="A54" s="45" t="s">
        <v>355</v>
      </c>
      <c r="G54" s="42"/>
    </row>
    <row r="55" spans="1:19" ht="16.8">
      <c r="A55" s="45" t="s">
        <v>237</v>
      </c>
      <c r="G55" s="42"/>
    </row>
    <row r="56" spans="1:19" ht="16.8">
      <c r="A56" s="45" t="s">
        <v>152</v>
      </c>
      <c r="G56" s="42"/>
    </row>
    <row r="57" spans="1:19" ht="16.8">
      <c r="A57" s="45" t="s">
        <v>364</v>
      </c>
      <c r="G57" s="42"/>
    </row>
    <row r="58" spans="1:19" ht="16.8">
      <c r="A58" s="45" t="s">
        <v>217</v>
      </c>
      <c r="G58" s="42"/>
    </row>
    <row r="59" spans="1:19" ht="16.8">
      <c r="A59" s="45" t="s">
        <v>365</v>
      </c>
      <c r="G59" s="42"/>
    </row>
    <row r="60" spans="1:19" ht="16.8">
      <c r="A60" s="45" t="s">
        <v>366</v>
      </c>
      <c r="G60" s="42"/>
    </row>
    <row r="61" spans="1:19" ht="16.8">
      <c r="A61" s="45" t="s">
        <v>182</v>
      </c>
      <c r="G61" s="42"/>
    </row>
    <row r="66" spans="4:4">
      <c r="D66" s="46"/>
    </row>
    <row r="67" spans="4:4">
      <c r="D67" s="46"/>
    </row>
  </sheetData>
  <mergeCells count="2">
    <mergeCell ref="A7:A8"/>
    <mergeCell ref="B7:B8"/>
  </mergeCells>
  <conditionalFormatting sqref="AC6">
    <cfRule type="iconSet" priority="1">
      <iconSet iconSet="3Arrows">
        <cfvo type="percent" val="0"/>
        <cfvo type="percent" val="33"/>
        <cfvo type="percent" val="67"/>
      </iconSet>
    </cfRule>
  </conditionalFormatting>
  <dataValidations count="3">
    <dataValidation type="list" allowBlank="1" showErrorMessage="1" sqref="I5:I7 I32:I42" xr:uid="{70FA84BD-4C59-4561-8538-4706AEF8F97A}">
      <formula1>"เร็วกว่าแผน,เป็นไปตามแผน,ล่าช้ากว่าแผน,ยังไม่เริ่มดำเนินโครงการ"</formula1>
    </dataValidation>
    <dataValidation type="list" allowBlank="1" showInputMessage="1" showErrorMessage="1" sqref="A52" xr:uid="{D74038B0-5716-47A7-B17C-B647FD93C2C7}">
      <formula1>$B$102:$B$111</formula1>
    </dataValidation>
    <dataValidation type="list" allowBlank="1" showInputMessage="1" showErrorMessage="1" sqref="A53" xr:uid="{459FB7B3-5103-4892-BE28-6AAFC761C8A5}">
      <formula1>$A$5:$A$6</formula1>
    </dataValidation>
  </dataValidation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6639EB-6697-4AA3-AD3E-4BAC1786B6F6}">
  <sheetPr codeName="Sheet17">
    <tabColor rgb="FF92D050"/>
  </sheetPr>
  <dimension ref="A1:CC42"/>
  <sheetViews>
    <sheetView zoomScale="50" zoomScaleNormal="100" workbookViewId="0">
      <selection activeCell="L12" sqref="L12"/>
    </sheetView>
  </sheetViews>
  <sheetFormatPr defaultRowHeight="17.399999999999999"/>
  <cols>
    <col min="1" max="1" width="23" customWidth="1"/>
    <col min="2" max="2" width="29.33203125" customWidth="1"/>
    <col min="3" max="3" width="13.33203125" bestFit="1" customWidth="1"/>
    <col min="4" max="4" width="35.77734375" customWidth="1"/>
    <col min="5" max="5" width="49.6640625" customWidth="1"/>
    <col min="6" max="6" width="22.109375" customWidth="1"/>
    <col min="7" max="7" width="32.21875" customWidth="1"/>
    <col min="8" max="8" width="14.33203125" style="47" customWidth="1"/>
    <col min="9" max="9" width="27.88671875" customWidth="1"/>
    <col min="10" max="10" width="14.33203125" customWidth="1"/>
    <col min="11" max="11" width="23.21875" customWidth="1"/>
    <col min="12" max="12" width="38.88671875" customWidth="1"/>
    <col min="13" max="13" width="45.77734375" customWidth="1"/>
    <col min="14" max="14" width="57.6640625" customWidth="1"/>
    <col min="15" max="15" width="18.109375" customWidth="1"/>
    <col min="16" max="16" width="16.33203125" customWidth="1"/>
    <col min="17" max="17" width="34.33203125" customWidth="1"/>
    <col min="18" max="18" width="21.33203125" customWidth="1"/>
    <col min="19" max="19" width="13.6640625" style="87" customWidth="1"/>
    <col min="20" max="20" width="13.6640625" customWidth="1"/>
    <col min="29" max="29" width="9.33203125" bestFit="1" customWidth="1"/>
  </cols>
  <sheetData>
    <row r="1" spans="1:81">
      <c r="A1" s="70" t="s">
        <v>104</v>
      </c>
      <c r="B1" s="70" t="s">
        <v>1023</v>
      </c>
    </row>
    <row r="2" spans="1:81">
      <c r="A2" s="70" t="s">
        <v>106</v>
      </c>
      <c r="B2" s="70" t="s">
        <v>1024</v>
      </c>
    </row>
    <row r="3" spans="1:81" ht="18" thickBot="1">
      <c r="A3" s="70" t="s">
        <v>108</v>
      </c>
      <c r="B3" s="147" t="s">
        <v>1437</v>
      </c>
    </row>
    <row r="4" spans="1:81" s="7" customFormat="1" ht="105.6" thickBot="1">
      <c r="A4" s="78" t="s">
        <v>1</v>
      </c>
      <c r="B4" s="72" t="s">
        <v>110</v>
      </c>
      <c r="C4" s="73" t="s">
        <v>111</v>
      </c>
      <c r="D4" s="75" t="s">
        <v>112</v>
      </c>
      <c r="E4" s="75" t="s">
        <v>113</v>
      </c>
      <c r="F4" s="75" t="s">
        <v>114</v>
      </c>
      <c r="G4" s="75" t="s">
        <v>115</v>
      </c>
      <c r="H4" s="75" t="s">
        <v>116</v>
      </c>
      <c r="I4" s="75" t="s">
        <v>117</v>
      </c>
      <c r="J4" s="75" t="s">
        <v>368</v>
      </c>
      <c r="K4" s="75" t="s">
        <v>2344</v>
      </c>
      <c r="L4" s="75" t="s">
        <v>120</v>
      </c>
      <c r="M4" s="75" t="s">
        <v>121</v>
      </c>
      <c r="N4" s="75" t="s">
        <v>109</v>
      </c>
      <c r="O4" s="75" t="s">
        <v>122</v>
      </c>
      <c r="P4" s="75" t="s">
        <v>123</v>
      </c>
      <c r="Q4" s="75" t="s">
        <v>124</v>
      </c>
      <c r="R4" s="75" t="s">
        <v>125</v>
      </c>
      <c r="S4" s="227" t="s">
        <v>370</v>
      </c>
      <c r="T4" s="234"/>
      <c r="U4" s="20" t="s">
        <v>371</v>
      </c>
      <c r="V4" s="21"/>
      <c r="W4" s="21"/>
      <c r="X4" s="21"/>
      <c r="Y4" s="21"/>
      <c r="Z4" s="21"/>
      <c r="AA4" s="21"/>
      <c r="AB4" s="54"/>
      <c r="AC4" s="21"/>
      <c r="AD4" s="4"/>
      <c r="AE4" s="27" t="s">
        <v>372</v>
      </c>
      <c r="AF4" s="27" t="s">
        <v>373</v>
      </c>
      <c r="AG4" s="27" t="s">
        <v>140</v>
      </c>
      <c r="AH4" s="27" t="s">
        <v>132</v>
      </c>
      <c r="AI4" s="27" t="s">
        <v>150</v>
      </c>
      <c r="AJ4"/>
      <c r="AK4"/>
      <c r="AL4"/>
      <c r="AM4"/>
      <c r="AN4"/>
      <c r="AO4"/>
      <c r="AP4"/>
      <c r="AQ4"/>
      <c r="AR4"/>
      <c r="AS4"/>
      <c r="AT4"/>
      <c r="AU4"/>
      <c r="AV4"/>
      <c r="AW4"/>
      <c r="AX4"/>
      <c r="AY4"/>
      <c r="AZ4"/>
      <c r="BA4"/>
      <c r="BB4"/>
      <c r="BC4"/>
      <c r="BD4"/>
      <c r="BE4"/>
      <c r="BF4"/>
      <c r="BG4"/>
      <c r="BH4"/>
      <c r="BI4"/>
      <c r="BJ4"/>
      <c r="BK4"/>
      <c r="BL4"/>
      <c r="BM4"/>
      <c r="BN4"/>
      <c r="BO4"/>
      <c r="BP4"/>
      <c r="BQ4"/>
      <c r="BR4"/>
      <c r="BS4"/>
      <c r="BT4"/>
      <c r="BU4"/>
      <c r="BV4"/>
      <c r="BW4"/>
      <c r="BX4"/>
      <c r="BY4"/>
      <c r="BZ4"/>
      <c r="CA4"/>
      <c r="CB4"/>
      <c r="CC4"/>
    </row>
    <row r="5" spans="1:81" ht="54.9" customHeight="1">
      <c r="A5" s="71" t="s">
        <v>95</v>
      </c>
      <c r="B5" s="294" t="s">
        <v>127</v>
      </c>
      <c r="C5" s="1812"/>
      <c r="D5" s="1812"/>
      <c r="E5" s="1812"/>
      <c r="F5" s="1813"/>
      <c r="G5" s="74"/>
      <c r="H5" s="74"/>
      <c r="I5" s="295"/>
      <c r="J5" s="74"/>
      <c r="K5" s="74"/>
      <c r="L5" s="74"/>
      <c r="M5" s="74"/>
      <c r="N5" s="74"/>
      <c r="O5" s="74"/>
      <c r="P5" s="74"/>
      <c r="Q5" s="74"/>
      <c r="R5" s="107"/>
      <c r="S5" s="331"/>
      <c r="U5" s="22" t="s">
        <v>375</v>
      </c>
      <c r="V5" s="22" t="s">
        <v>376</v>
      </c>
      <c r="W5" s="22" t="s">
        <v>783</v>
      </c>
      <c r="X5" s="22" t="s">
        <v>971</v>
      </c>
      <c r="Y5" s="22" t="s">
        <v>903</v>
      </c>
      <c r="Z5" s="22" t="s">
        <v>1830</v>
      </c>
      <c r="AA5" s="22" t="s">
        <v>1301</v>
      </c>
      <c r="AB5" s="22" t="s">
        <v>1928</v>
      </c>
      <c r="AC5" s="25" t="s">
        <v>383</v>
      </c>
      <c r="AD5" s="4"/>
      <c r="AE5" s="28"/>
      <c r="AF5" s="28"/>
      <c r="AG5" s="28"/>
      <c r="AH5" s="28"/>
      <c r="AI5" s="28"/>
    </row>
    <row r="6" spans="1:81" ht="54.9" customHeight="1">
      <c r="A6" s="71" t="s">
        <v>95</v>
      </c>
      <c r="B6" s="294" t="s">
        <v>128</v>
      </c>
      <c r="C6" s="1814"/>
      <c r="D6" s="1814"/>
      <c r="E6" s="1814"/>
      <c r="F6" s="1815"/>
      <c r="G6" s="74"/>
      <c r="H6" s="74"/>
      <c r="I6" s="295"/>
      <c r="J6" s="74"/>
      <c r="K6" s="74"/>
      <c r="L6" s="74"/>
      <c r="M6" s="74"/>
      <c r="N6" s="74"/>
      <c r="O6" s="74"/>
      <c r="P6" s="74"/>
      <c r="Q6" s="74"/>
      <c r="R6" s="107"/>
      <c r="S6" s="331"/>
      <c r="U6" s="23" t="s">
        <v>384</v>
      </c>
      <c r="V6" s="24">
        <f>(J9+J10+J13+J15)/4</f>
        <v>0.11249999999999999</v>
      </c>
      <c r="W6" s="24"/>
      <c r="X6" s="24"/>
      <c r="Y6" s="24">
        <f>J19</f>
        <v>0.9</v>
      </c>
      <c r="Z6" s="24">
        <f>J25</f>
        <v>0</v>
      </c>
      <c r="AA6" s="24">
        <f>(J23+J24)/2</f>
        <v>0.15</v>
      </c>
      <c r="AB6" s="24">
        <f>J22</f>
        <v>0.15</v>
      </c>
      <c r="AC6" s="26">
        <f>AVERAGE(V6:AB6)</f>
        <v>0.26249999999999996</v>
      </c>
      <c r="AD6" s="4"/>
      <c r="AE6" s="4"/>
      <c r="AF6" s="4"/>
      <c r="AG6" s="4"/>
      <c r="AH6" s="4"/>
      <c r="AI6" s="4"/>
    </row>
    <row r="7" spans="1:81" ht="54.9" customHeight="1">
      <c r="A7" s="71" t="s">
        <v>95</v>
      </c>
      <c r="B7" s="296" t="s">
        <v>129</v>
      </c>
      <c r="C7" s="1816"/>
      <c r="D7" s="1816"/>
      <c r="E7" s="1816"/>
      <c r="F7" s="1817"/>
      <c r="G7" s="74"/>
      <c r="H7" s="74"/>
      <c r="I7" s="295" t="s">
        <v>150</v>
      </c>
      <c r="J7" s="74"/>
      <c r="K7" s="74"/>
      <c r="L7" s="74"/>
      <c r="M7" s="74"/>
      <c r="N7" s="74"/>
      <c r="O7" s="74"/>
      <c r="P7" s="74"/>
      <c r="Q7" s="74"/>
      <c r="R7" s="107"/>
      <c r="S7" s="331"/>
      <c r="AA7" t="s">
        <v>2345</v>
      </c>
    </row>
    <row r="8" spans="1:81" s="307" customFormat="1" ht="278.39999999999998">
      <c r="A8" s="297" t="s">
        <v>95</v>
      </c>
      <c r="B8" s="297" t="s">
        <v>135</v>
      </c>
      <c r="C8" s="297" t="s">
        <v>2346</v>
      </c>
      <c r="D8" s="298" t="s">
        <v>2347</v>
      </c>
      <c r="E8" s="299" t="s">
        <v>2348</v>
      </c>
      <c r="F8" s="300" t="s">
        <v>139</v>
      </c>
      <c r="G8" s="298" t="s">
        <v>2349</v>
      </c>
      <c r="H8" s="301">
        <v>10000000</v>
      </c>
      <c r="K8" s="303"/>
      <c r="L8" s="302"/>
      <c r="M8" s="304" t="s">
        <v>2350</v>
      </c>
      <c r="N8" s="304" t="s">
        <v>2351</v>
      </c>
      <c r="O8" s="305" t="s">
        <v>2352</v>
      </c>
      <c r="P8" s="306" t="s">
        <v>2353</v>
      </c>
      <c r="Q8" s="305" t="s">
        <v>2354</v>
      </c>
      <c r="R8" s="176"/>
      <c r="S8" s="332">
        <v>0</v>
      </c>
    </row>
    <row r="9" spans="1:81" s="307" customFormat="1" ht="104.4">
      <c r="A9" s="297" t="s">
        <v>95</v>
      </c>
      <c r="B9" s="297" t="s">
        <v>135</v>
      </c>
      <c r="C9" s="297" t="s">
        <v>2346</v>
      </c>
      <c r="D9" s="298" t="s">
        <v>2347</v>
      </c>
      <c r="E9" s="299" t="s">
        <v>2355</v>
      </c>
      <c r="F9" s="300"/>
      <c r="G9" s="298" t="s">
        <v>2349</v>
      </c>
      <c r="H9" s="301">
        <v>10000000</v>
      </c>
      <c r="I9" s="298" t="s">
        <v>132</v>
      </c>
      <c r="J9" s="302">
        <v>0.1</v>
      </c>
      <c r="K9" s="303"/>
      <c r="L9" s="311"/>
      <c r="M9" s="304" t="s">
        <v>2350</v>
      </c>
      <c r="N9" s="304" t="s">
        <v>2351</v>
      </c>
      <c r="O9" s="326"/>
      <c r="P9" s="306"/>
      <c r="Q9" s="326"/>
      <c r="R9" s="184"/>
      <c r="S9" s="332">
        <v>0</v>
      </c>
    </row>
    <row r="10" spans="1:81" s="307" customFormat="1" ht="313.2">
      <c r="A10" s="297" t="s">
        <v>95</v>
      </c>
      <c r="B10" s="297" t="s">
        <v>135</v>
      </c>
      <c r="C10" s="297" t="s">
        <v>2356</v>
      </c>
      <c r="D10" s="308" t="s">
        <v>2357</v>
      </c>
      <c r="E10" s="299" t="s">
        <v>2358</v>
      </c>
      <c r="F10" s="300" t="s">
        <v>139</v>
      </c>
      <c r="G10" s="308" t="s">
        <v>2349</v>
      </c>
      <c r="H10" s="309">
        <v>1100000</v>
      </c>
      <c r="I10" s="310" t="s">
        <v>132</v>
      </c>
      <c r="J10" s="302">
        <v>0.1</v>
      </c>
      <c r="K10" s="302"/>
      <c r="L10" s="311"/>
      <c r="M10" s="312" t="s">
        <v>2359</v>
      </c>
      <c r="N10" s="304" t="s">
        <v>2360</v>
      </c>
      <c r="O10" s="313" t="s">
        <v>2352</v>
      </c>
      <c r="P10" s="314" t="s">
        <v>2353</v>
      </c>
      <c r="Q10" s="313" t="s">
        <v>2354</v>
      </c>
      <c r="R10" s="184"/>
      <c r="S10" s="332">
        <v>0</v>
      </c>
    </row>
    <row r="11" spans="1:81" s="307" customFormat="1" ht="313.2">
      <c r="A11" s="297" t="s">
        <v>95</v>
      </c>
      <c r="B11" s="297" t="s">
        <v>135</v>
      </c>
      <c r="C11" s="297" t="s">
        <v>2356</v>
      </c>
      <c r="D11" s="308" t="s">
        <v>2357</v>
      </c>
      <c r="E11" s="299" t="s">
        <v>2361</v>
      </c>
      <c r="F11" s="300"/>
      <c r="G11" s="308" t="s">
        <v>2349</v>
      </c>
      <c r="H11" s="309">
        <v>1100000</v>
      </c>
      <c r="I11" s="310" t="s">
        <v>132</v>
      </c>
      <c r="J11" s="302">
        <v>0.1</v>
      </c>
      <c r="K11" s="302"/>
      <c r="L11" s="311"/>
      <c r="M11" s="312" t="s">
        <v>2359</v>
      </c>
      <c r="N11" s="304" t="s">
        <v>2360</v>
      </c>
      <c r="O11" s="313"/>
      <c r="P11" s="314"/>
      <c r="Q11" s="313"/>
      <c r="R11" s="184"/>
      <c r="S11" s="332">
        <v>0</v>
      </c>
    </row>
    <row r="12" spans="1:81" s="307" customFormat="1" ht="313.2">
      <c r="A12" s="297" t="s">
        <v>95</v>
      </c>
      <c r="B12" s="297" t="s">
        <v>135</v>
      </c>
      <c r="C12" s="297" t="s">
        <v>2356</v>
      </c>
      <c r="D12" s="308" t="s">
        <v>2357</v>
      </c>
      <c r="E12" s="299" t="s">
        <v>2362</v>
      </c>
      <c r="F12" s="300"/>
      <c r="G12" s="308" t="s">
        <v>2349</v>
      </c>
      <c r="H12" s="309">
        <v>1100000</v>
      </c>
      <c r="I12" s="310" t="s">
        <v>132</v>
      </c>
      <c r="J12" s="302">
        <v>0.1</v>
      </c>
      <c r="K12" s="302"/>
      <c r="L12" s="311"/>
      <c r="M12" s="312" t="s">
        <v>2359</v>
      </c>
      <c r="N12" s="304" t="s">
        <v>2360</v>
      </c>
      <c r="O12" s="313"/>
      <c r="P12" s="314"/>
      <c r="Q12" s="313"/>
      <c r="R12" s="184"/>
      <c r="S12" s="332">
        <v>0</v>
      </c>
    </row>
    <row r="13" spans="1:81" s="315" customFormat="1" ht="409.6">
      <c r="A13" s="297" t="s">
        <v>95</v>
      </c>
      <c r="B13" s="297" t="s">
        <v>135</v>
      </c>
      <c r="C13" s="297" t="s">
        <v>2363</v>
      </c>
      <c r="D13" s="308" t="s">
        <v>2364</v>
      </c>
      <c r="E13" s="299" t="s">
        <v>2365</v>
      </c>
      <c r="F13" s="300" t="s">
        <v>139</v>
      </c>
      <c r="G13" s="308" t="s">
        <v>2349</v>
      </c>
      <c r="H13" s="309">
        <v>900000</v>
      </c>
      <c r="I13" s="310" t="s">
        <v>132</v>
      </c>
      <c r="J13" s="311">
        <v>0.15</v>
      </c>
      <c r="K13" s="302"/>
      <c r="L13" s="311"/>
      <c r="M13" s="304" t="s">
        <v>2366</v>
      </c>
      <c r="N13" s="304" t="s">
        <v>2367</v>
      </c>
      <c r="O13" s="313" t="s">
        <v>2368</v>
      </c>
      <c r="P13" s="314" t="s">
        <v>2369</v>
      </c>
      <c r="Q13" s="313" t="s">
        <v>2370</v>
      </c>
      <c r="R13" s="107"/>
      <c r="S13" s="332">
        <v>1</v>
      </c>
      <c r="T13" s="307"/>
      <c r="U13" s="307"/>
      <c r="V13" s="307"/>
      <c r="W13" s="307"/>
      <c r="X13" s="307"/>
      <c r="Y13" s="307"/>
      <c r="Z13" s="307"/>
      <c r="AA13" s="307"/>
      <c r="AB13" s="307"/>
      <c r="AC13" s="307"/>
      <c r="AD13" s="307"/>
      <c r="AE13" s="307"/>
      <c r="AF13" s="307"/>
      <c r="AG13" s="307"/>
      <c r="AH13" s="307"/>
      <c r="AI13" s="307"/>
      <c r="AJ13" s="307"/>
      <c r="AK13" s="307"/>
      <c r="AL13" s="307"/>
      <c r="AM13" s="307"/>
      <c r="AN13" s="307"/>
      <c r="AO13" s="307"/>
      <c r="AP13" s="307"/>
      <c r="AQ13" s="307"/>
      <c r="AR13" s="307"/>
      <c r="AS13" s="307"/>
      <c r="AT13" s="307"/>
      <c r="AU13" s="307"/>
      <c r="AV13" s="307"/>
      <c r="AW13" s="307"/>
      <c r="AX13" s="307"/>
      <c r="AY13" s="307"/>
      <c r="AZ13" s="307"/>
      <c r="BA13" s="307"/>
      <c r="BB13" s="307"/>
      <c r="BC13" s="307"/>
      <c r="BD13" s="307"/>
      <c r="BE13" s="307"/>
      <c r="BF13" s="307"/>
      <c r="BG13" s="307"/>
      <c r="BH13" s="307"/>
      <c r="BI13" s="307"/>
      <c r="BJ13" s="307"/>
      <c r="BK13" s="307"/>
      <c r="BL13" s="307"/>
      <c r="BM13" s="307"/>
      <c r="BN13" s="307"/>
      <c r="BO13" s="307"/>
      <c r="BP13" s="307"/>
      <c r="BQ13" s="307"/>
      <c r="BR13" s="307"/>
      <c r="BS13" s="307"/>
      <c r="BT13" s="307"/>
      <c r="BU13" s="307"/>
      <c r="BV13" s="307"/>
      <c r="BW13" s="307"/>
      <c r="BX13" s="307"/>
      <c r="BY13" s="307"/>
      <c r="BZ13" s="307"/>
      <c r="CA13" s="307"/>
      <c r="CB13" s="307"/>
      <c r="CC13" s="307"/>
    </row>
    <row r="14" spans="1:81" s="315" customFormat="1" ht="409.6">
      <c r="A14" s="297" t="s">
        <v>95</v>
      </c>
      <c r="B14" s="297" t="s">
        <v>135</v>
      </c>
      <c r="C14" s="297" t="s">
        <v>2363</v>
      </c>
      <c r="D14" s="308" t="s">
        <v>2364</v>
      </c>
      <c r="E14" s="299" t="s">
        <v>2371</v>
      </c>
      <c r="F14" s="300"/>
      <c r="G14" s="308" t="s">
        <v>2349</v>
      </c>
      <c r="H14" s="309">
        <v>900000</v>
      </c>
      <c r="I14" s="310" t="s">
        <v>132</v>
      </c>
      <c r="J14" s="311">
        <v>0.15</v>
      </c>
      <c r="K14" s="302"/>
      <c r="L14" s="311"/>
      <c r="M14" s="304" t="s">
        <v>2366</v>
      </c>
      <c r="N14" s="304" t="s">
        <v>2367</v>
      </c>
      <c r="O14" s="313"/>
      <c r="P14" s="314"/>
      <c r="Q14" s="313"/>
      <c r="R14" s="107"/>
      <c r="S14" s="332">
        <v>0</v>
      </c>
      <c r="T14" s="307"/>
      <c r="U14" s="307"/>
      <c r="V14" s="307"/>
      <c r="W14" s="307"/>
      <c r="X14" s="307"/>
      <c r="Y14" s="307"/>
      <c r="Z14" s="307"/>
      <c r="AA14" s="307"/>
      <c r="AB14" s="307"/>
      <c r="AC14" s="307"/>
      <c r="AD14" s="307"/>
      <c r="AE14" s="307"/>
      <c r="AF14" s="307"/>
      <c r="AG14" s="307"/>
      <c r="AH14" s="307"/>
      <c r="AI14" s="307"/>
      <c r="AJ14" s="307"/>
      <c r="AK14" s="307"/>
      <c r="AL14" s="307"/>
      <c r="AM14" s="307"/>
      <c r="AN14" s="307"/>
      <c r="AO14" s="307"/>
      <c r="AP14" s="307"/>
      <c r="AQ14" s="307"/>
      <c r="AR14" s="307"/>
      <c r="AS14" s="307"/>
      <c r="AT14" s="307"/>
      <c r="AU14" s="307"/>
      <c r="AV14" s="307"/>
      <c r="AW14" s="307"/>
      <c r="AX14" s="307"/>
      <c r="AY14" s="307"/>
      <c r="AZ14" s="307"/>
      <c r="BA14" s="307"/>
      <c r="BB14" s="307"/>
      <c r="BC14" s="307"/>
      <c r="BD14" s="307"/>
      <c r="BE14" s="307"/>
      <c r="BF14" s="307"/>
      <c r="BG14" s="307"/>
      <c r="BH14" s="307"/>
      <c r="BI14" s="307"/>
      <c r="BJ14" s="307"/>
      <c r="BK14" s="307"/>
      <c r="BL14" s="307"/>
      <c r="BM14" s="307"/>
      <c r="BN14" s="307"/>
      <c r="BO14" s="307"/>
      <c r="BP14" s="307"/>
      <c r="BQ14" s="307"/>
      <c r="BR14" s="307"/>
      <c r="BS14" s="307"/>
      <c r="BT14" s="307"/>
      <c r="BU14" s="307"/>
      <c r="BV14" s="307"/>
      <c r="BW14" s="307"/>
      <c r="BX14" s="307"/>
      <c r="BY14" s="307"/>
      <c r="BZ14" s="307"/>
      <c r="CA14" s="307"/>
      <c r="CB14" s="307"/>
      <c r="CC14" s="307"/>
    </row>
    <row r="15" spans="1:81" s="307" customFormat="1" ht="278.39999999999998">
      <c r="A15" s="297" t="s">
        <v>95</v>
      </c>
      <c r="B15" s="297" t="s">
        <v>135</v>
      </c>
      <c r="C15" s="297" t="s">
        <v>2372</v>
      </c>
      <c r="D15" s="298" t="s">
        <v>2373</v>
      </c>
      <c r="E15" s="299" t="s">
        <v>2374</v>
      </c>
      <c r="F15" s="300" t="s">
        <v>139</v>
      </c>
      <c r="G15" s="298" t="s">
        <v>2349</v>
      </c>
      <c r="H15" s="301">
        <v>45000000</v>
      </c>
      <c r="I15" s="316" t="s">
        <v>132</v>
      </c>
      <c r="J15" s="302">
        <v>0.1</v>
      </c>
      <c r="K15" s="302"/>
      <c r="L15" s="302"/>
      <c r="M15" s="304" t="s">
        <v>2375</v>
      </c>
      <c r="N15" s="304" t="s">
        <v>2376</v>
      </c>
      <c r="O15" s="304" t="s">
        <v>2377</v>
      </c>
      <c r="P15" s="314" t="s">
        <v>2353</v>
      </c>
      <c r="Q15" s="304" t="s">
        <v>2370</v>
      </c>
      <c r="R15" s="107"/>
      <c r="S15" s="332">
        <v>0</v>
      </c>
    </row>
    <row r="16" spans="1:81" s="307" customFormat="1" ht="87">
      <c r="A16" s="297" t="s">
        <v>95</v>
      </c>
      <c r="B16" s="297" t="s">
        <v>135</v>
      </c>
      <c r="C16" s="297" t="s">
        <v>2372</v>
      </c>
      <c r="D16" s="298" t="s">
        <v>2373</v>
      </c>
      <c r="E16" s="299" t="s">
        <v>2378</v>
      </c>
      <c r="F16" s="300"/>
      <c r="G16" s="298" t="s">
        <v>2349</v>
      </c>
      <c r="H16" s="301">
        <v>45000000</v>
      </c>
      <c r="I16" s="316" t="s">
        <v>132</v>
      </c>
      <c r="J16" s="302">
        <v>0.1</v>
      </c>
      <c r="K16" s="302"/>
      <c r="L16" s="311"/>
      <c r="M16" s="304" t="s">
        <v>2375</v>
      </c>
      <c r="N16" s="304" t="s">
        <v>2376</v>
      </c>
      <c r="O16" s="313"/>
      <c r="P16" s="314"/>
      <c r="Q16" s="313"/>
      <c r="R16" s="107"/>
      <c r="S16" s="332">
        <v>0</v>
      </c>
    </row>
    <row r="17" spans="1:81" s="307" customFormat="1" ht="87">
      <c r="A17" s="297" t="s">
        <v>95</v>
      </c>
      <c r="B17" s="297" t="s">
        <v>135</v>
      </c>
      <c r="C17" s="297" t="s">
        <v>2372</v>
      </c>
      <c r="D17" s="298" t="s">
        <v>2373</v>
      </c>
      <c r="E17" s="299" t="s">
        <v>2379</v>
      </c>
      <c r="F17" s="300"/>
      <c r="G17" s="298" t="s">
        <v>2349</v>
      </c>
      <c r="H17" s="301">
        <v>45000000</v>
      </c>
      <c r="I17" s="316" t="s">
        <v>132</v>
      </c>
      <c r="J17" s="302">
        <v>0.1</v>
      </c>
      <c r="K17" s="302"/>
      <c r="L17" s="311"/>
      <c r="M17" s="304" t="s">
        <v>2375</v>
      </c>
      <c r="N17" s="304" t="s">
        <v>2376</v>
      </c>
      <c r="O17" s="313"/>
      <c r="P17" s="314"/>
      <c r="Q17" s="313"/>
      <c r="R17" s="107"/>
      <c r="S17" s="332">
        <v>0</v>
      </c>
    </row>
    <row r="18" spans="1:81" s="307" customFormat="1" ht="87">
      <c r="A18" s="297" t="s">
        <v>95</v>
      </c>
      <c r="B18" s="297" t="s">
        <v>135</v>
      </c>
      <c r="C18" s="297" t="s">
        <v>2372</v>
      </c>
      <c r="D18" s="298" t="s">
        <v>2373</v>
      </c>
      <c r="E18" s="299" t="s">
        <v>2371</v>
      </c>
      <c r="F18" s="300"/>
      <c r="G18" s="298" t="s">
        <v>2349</v>
      </c>
      <c r="H18" s="301">
        <v>45000000</v>
      </c>
      <c r="I18" s="316" t="s">
        <v>132</v>
      </c>
      <c r="J18" s="302">
        <v>0.1</v>
      </c>
      <c r="K18" s="302"/>
      <c r="L18" s="311"/>
      <c r="M18" s="304" t="s">
        <v>2375</v>
      </c>
      <c r="N18" s="304" t="s">
        <v>2376</v>
      </c>
      <c r="O18" s="313"/>
      <c r="P18" s="314"/>
      <c r="Q18" s="313"/>
      <c r="R18" s="107"/>
      <c r="S18" s="332">
        <v>0</v>
      </c>
    </row>
    <row r="19" spans="1:81" s="318" customFormat="1" ht="243.6">
      <c r="A19" s="297" t="s">
        <v>95</v>
      </c>
      <c r="B19" s="297" t="s">
        <v>264</v>
      </c>
      <c r="C19" s="297" t="s">
        <v>2380</v>
      </c>
      <c r="D19" s="308" t="s">
        <v>2381</v>
      </c>
      <c r="E19" s="299" t="s">
        <v>2382</v>
      </c>
      <c r="F19" s="300" t="s">
        <v>139</v>
      </c>
      <c r="G19" s="308" t="s">
        <v>2349</v>
      </c>
      <c r="H19" s="317">
        <v>800000</v>
      </c>
      <c r="I19" s="310" t="s">
        <v>373</v>
      </c>
      <c r="J19" s="311">
        <v>0.9</v>
      </c>
      <c r="K19" s="302"/>
      <c r="L19" s="311"/>
      <c r="M19" s="304" t="s">
        <v>2383</v>
      </c>
      <c r="N19" s="304" t="s">
        <v>2384</v>
      </c>
      <c r="O19" s="313" t="s">
        <v>2385</v>
      </c>
      <c r="P19" s="314"/>
      <c r="Q19" s="313" t="s">
        <v>2370</v>
      </c>
      <c r="R19" s="107"/>
      <c r="S19" s="332">
        <v>1</v>
      </c>
      <c r="T19" s="307"/>
      <c r="U19" s="307"/>
      <c r="V19" s="307"/>
      <c r="W19" s="307"/>
      <c r="X19" s="307"/>
      <c r="Y19" s="307"/>
      <c r="Z19" s="307"/>
      <c r="AA19" s="307"/>
      <c r="AB19" s="307"/>
      <c r="AC19" s="307"/>
      <c r="AD19" s="307"/>
      <c r="AE19" s="307"/>
      <c r="AF19" s="307"/>
      <c r="AG19" s="307"/>
      <c r="AH19" s="307"/>
      <c r="AI19" s="307"/>
      <c r="AJ19" s="307"/>
      <c r="AK19" s="307"/>
      <c r="AL19" s="307"/>
      <c r="AM19" s="307"/>
      <c r="AN19" s="307"/>
      <c r="AO19" s="307"/>
      <c r="AP19" s="307"/>
      <c r="AQ19" s="307"/>
      <c r="AR19" s="307"/>
      <c r="AS19" s="307"/>
      <c r="AT19" s="307"/>
      <c r="AU19" s="307"/>
      <c r="AV19" s="307"/>
      <c r="AW19" s="307"/>
      <c r="AX19" s="307"/>
      <c r="AY19" s="307"/>
      <c r="AZ19" s="307"/>
      <c r="BA19" s="307"/>
      <c r="BB19" s="307"/>
      <c r="BC19" s="307"/>
      <c r="BD19" s="307"/>
      <c r="BE19" s="307"/>
      <c r="BF19" s="307"/>
      <c r="BG19" s="307"/>
      <c r="BH19" s="307"/>
      <c r="BI19" s="307"/>
      <c r="BJ19" s="307"/>
      <c r="BK19" s="307"/>
      <c r="BL19" s="307"/>
      <c r="BM19" s="307"/>
      <c r="BN19" s="307"/>
      <c r="BO19" s="307"/>
      <c r="BP19" s="307"/>
      <c r="BQ19" s="307"/>
      <c r="BR19" s="307"/>
      <c r="BS19" s="307"/>
      <c r="BT19" s="307"/>
      <c r="BU19" s="307"/>
      <c r="BV19" s="307"/>
      <c r="BW19" s="307"/>
      <c r="BX19" s="307"/>
      <c r="BY19" s="307"/>
      <c r="BZ19" s="307"/>
      <c r="CA19" s="307"/>
      <c r="CB19" s="307"/>
      <c r="CC19" s="307"/>
    </row>
    <row r="20" spans="1:81" s="318" customFormat="1" ht="69.599999999999994">
      <c r="A20" s="297" t="s">
        <v>95</v>
      </c>
      <c r="B20" s="297" t="s">
        <v>264</v>
      </c>
      <c r="C20" s="297" t="s">
        <v>2380</v>
      </c>
      <c r="D20" s="308" t="s">
        <v>2381</v>
      </c>
      <c r="E20" s="299" t="s">
        <v>2386</v>
      </c>
      <c r="F20" s="300"/>
      <c r="G20" s="308" t="s">
        <v>2349</v>
      </c>
      <c r="H20" s="317">
        <v>800000</v>
      </c>
      <c r="I20" s="310" t="s">
        <v>373</v>
      </c>
      <c r="J20" s="311">
        <v>0.9</v>
      </c>
      <c r="K20" s="302"/>
      <c r="L20" s="311"/>
      <c r="M20" s="304"/>
      <c r="N20" s="320" t="s">
        <v>2387</v>
      </c>
      <c r="O20" s="313"/>
      <c r="P20" s="314"/>
      <c r="Q20" s="313"/>
      <c r="R20" s="107"/>
      <c r="S20" s="332">
        <v>1</v>
      </c>
      <c r="T20" s="307"/>
      <c r="U20" s="307"/>
      <c r="V20" s="307"/>
      <c r="W20" s="307"/>
      <c r="X20" s="307"/>
      <c r="Y20" s="307"/>
      <c r="Z20" s="307"/>
      <c r="AA20" s="307"/>
      <c r="AB20" s="307"/>
      <c r="AC20" s="307"/>
      <c r="AD20" s="307"/>
      <c r="AE20" s="307"/>
      <c r="AF20" s="307"/>
      <c r="AG20" s="307"/>
      <c r="AH20" s="307"/>
      <c r="AI20" s="307"/>
      <c r="AJ20" s="307"/>
      <c r="AK20" s="307"/>
      <c r="AL20" s="307"/>
      <c r="AM20" s="307"/>
      <c r="AN20" s="307"/>
      <c r="AO20" s="307"/>
      <c r="AP20" s="307"/>
      <c r="AQ20" s="307"/>
      <c r="AR20" s="307"/>
      <c r="AS20" s="307"/>
      <c r="AT20" s="307"/>
      <c r="AU20" s="307"/>
      <c r="AV20" s="307"/>
      <c r="AW20" s="307"/>
      <c r="AX20" s="307"/>
      <c r="AY20" s="307"/>
      <c r="AZ20" s="307"/>
      <c r="BA20" s="307"/>
      <c r="BB20" s="307"/>
      <c r="BC20" s="307"/>
      <c r="BD20" s="307"/>
      <c r="BE20" s="307"/>
      <c r="BF20" s="307"/>
      <c r="BG20" s="307"/>
      <c r="BH20" s="307"/>
      <c r="BI20" s="307"/>
      <c r="BJ20" s="307"/>
      <c r="BK20" s="307"/>
      <c r="BL20" s="307"/>
      <c r="BM20" s="307"/>
      <c r="BN20" s="307"/>
      <c r="BO20" s="307"/>
      <c r="BP20" s="307"/>
      <c r="BQ20" s="307"/>
      <c r="BR20" s="307"/>
      <c r="BS20" s="307"/>
      <c r="BT20" s="307"/>
      <c r="BU20" s="307"/>
      <c r="BV20" s="307"/>
      <c r="BW20" s="307"/>
      <c r="BX20" s="307"/>
      <c r="BY20" s="307"/>
      <c r="BZ20" s="307"/>
      <c r="CA20" s="307"/>
      <c r="CB20" s="307"/>
      <c r="CC20" s="307"/>
    </row>
    <row r="21" spans="1:81" s="318" customFormat="1" ht="52.2">
      <c r="A21" s="297" t="s">
        <v>95</v>
      </c>
      <c r="B21" s="297" t="s">
        <v>264</v>
      </c>
      <c r="C21" s="297" t="s">
        <v>2380</v>
      </c>
      <c r="D21" s="308" t="s">
        <v>2381</v>
      </c>
      <c r="E21" s="299" t="s">
        <v>2388</v>
      </c>
      <c r="F21" s="300"/>
      <c r="G21" s="308" t="s">
        <v>2349</v>
      </c>
      <c r="H21" s="317">
        <v>800000</v>
      </c>
      <c r="I21" s="310" t="s">
        <v>373</v>
      </c>
      <c r="J21" s="311">
        <v>0.9</v>
      </c>
      <c r="K21" s="302"/>
      <c r="L21" s="311"/>
      <c r="M21" s="304"/>
      <c r="N21" s="304" t="s">
        <v>2389</v>
      </c>
      <c r="O21" s="313"/>
      <c r="P21" s="314"/>
      <c r="Q21" s="313"/>
      <c r="R21" s="107"/>
      <c r="S21" s="332">
        <v>1</v>
      </c>
      <c r="T21" s="307"/>
      <c r="U21" s="307"/>
      <c r="V21" s="307"/>
      <c r="W21" s="307"/>
      <c r="X21" s="307"/>
      <c r="Y21" s="307"/>
      <c r="Z21" s="307"/>
      <c r="AA21" s="307"/>
      <c r="AB21" s="307"/>
      <c r="AC21" s="307"/>
      <c r="AD21" s="307"/>
      <c r="AE21" s="307"/>
      <c r="AF21" s="307"/>
      <c r="AG21" s="307"/>
      <c r="AH21" s="307"/>
      <c r="AI21" s="307"/>
      <c r="AJ21" s="307"/>
      <c r="AK21" s="307"/>
      <c r="AL21" s="307"/>
      <c r="AM21" s="307"/>
      <c r="AN21" s="307"/>
      <c r="AO21" s="307"/>
      <c r="AP21" s="307"/>
      <c r="AQ21" s="307"/>
      <c r="AR21" s="307"/>
      <c r="AS21" s="307"/>
      <c r="AT21" s="307"/>
      <c r="AU21" s="307"/>
      <c r="AV21" s="307"/>
      <c r="AW21" s="307"/>
      <c r="AX21" s="307"/>
      <c r="AY21" s="307"/>
      <c r="AZ21" s="307"/>
      <c r="BA21" s="307"/>
      <c r="BB21" s="307"/>
      <c r="BC21" s="307"/>
      <c r="BD21" s="307"/>
      <c r="BE21" s="307"/>
      <c r="BF21" s="307"/>
      <c r="BG21" s="307"/>
      <c r="BH21" s="307"/>
      <c r="BI21" s="307"/>
      <c r="BJ21" s="307"/>
      <c r="BK21" s="307"/>
      <c r="BL21" s="307"/>
      <c r="BM21" s="307"/>
      <c r="BN21" s="307"/>
      <c r="BO21" s="307"/>
      <c r="BP21" s="307"/>
      <c r="BQ21" s="307"/>
      <c r="BR21" s="307"/>
      <c r="BS21" s="307"/>
      <c r="BT21" s="307"/>
      <c r="BU21" s="307"/>
      <c r="BV21" s="307"/>
      <c r="BW21" s="307"/>
      <c r="BX21" s="307"/>
      <c r="BY21" s="307"/>
      <c r="BZ21" s="307"/>
      <c r="CA21" s="307"/>
      <c r="CB21" s="307"/>
      <c r="CC21" s="307"/>
    </row>
    <row r="22" spans="1:81" s="321" customFormat="1" ht="400.2">
      <c r="A22" s="297" t="s">
        <v>95</v>
      </c>
      <c r="B22" s="297" t="s">
        <v>294</v>
      </c>
      <c r="C22" s="297" t="s">
        <v>2390</v>
      </c>
      <c r="D22" s="308" t="s">
        <v>2391</v>
      </c>
      <c r="E22" s="299" t="s">
        <v>2392</v>
      </c>
      <c r="F22" s="300" t="s">
        <v>139</v>
      </c>
      <c r="G22" s="308" t="s">
        <v>2349</v>
      </c>
      <c r="H22" s="317">
        <v>3000000</v>
      </c>
      <c r="I22" s="310" t="s">
        <v>132</v>
      </c>
      <c r="J22" s="311">
        <v>0.15</v>
      </c>
      <c r="K22" s="302"/>
      <c r="L22" s="319"/>
      <c r="M22" s="304" t="s">
        <v>2393</v>
      </c>
      <c r="N22" s="320" t="s">
        <v>2394</v>
      </c>
      <c r="O22" s="313" t="s">
        <v>2352</v>
      </c>
      <c r="P22" s="314" t="s">
        <v>2353</v>
      </c>
      <c r="Q22" s="313" t="s">
        <v>2395</v>
      </c>
      <c r="R22" s="107"/>
      <c r="S22" s="332">
        <v>1</v>
      </c>
      <c r="T22" s="307"/>
      <c r="U22" s="307"/>
      <c r="V22" s="307"/>
      <c r="W22" s="307"/>
      <c r="X22" s="307"/>
      <c r="Y22" s="307"/>
      <c r="Z22" s="307"/>
      <c r="AA22" s="307"/>
      <c r="AB22" s="307"/>
      <c r="AC22" s="307"/>
      <c r="AD22" s="307"/>
      <c r="AE22" s="307"/>
      <c r="AF22" s="307"/>
      <c r="AG22" s="307"/>
      <c r="AH22" s="307"/>
      <c r="AI22" s="307"/>
      <c r="AJ22" s="307"/>
      <c r="AK22" s="307"/>
      <c r="AL22" s="307"/>
      <c r="AM22" s="307"/>
      <c r="AN22" s="307"/>
      <c r="AO22" s="307"/>
      <c r="AP22" s="307"/>
      <c r="AQ22" s="307"/>
      <c r="AR22" s="307"/>
      <c r="AS22" s="307"/>
      <c r="AT22" s="307"/>
      <c r="AU22" s="307"/>
      <c r="AV22" s="307"/>
      <c r="AW22" s="307"/>
      <c r="AX22" s="307"/>
      <c r="AY22" s="307"/>
      <c r="AZ22" s="307"/>
      <c r="BA22" s="307"/>
      <c r="BB22" s="307"/>
      <c r="BC22" s="307"/>
      <c r="BD22" s="307"/>
      <c r="BE22" s="307"/>
      <c r="BF22" s="307"/>
      <c r="BG22" s="307"/>
      <c r="BH22" s="307"/>
      <c r="BI22" s="307"/>
      <c r="BJ22" s="307"/>
      <c r="BK22" s="307"/>
      <c r="BL22" s="307"/>
      <c r="BM22" s="307"/>
      <c r="BN22" s="307"/>
      <c r="BO22" s="307"/>
      <c r="BP22" s="307"/>
      <c r="BQ22" s="307"/>
      <c r="BR22" s="307"/>
      <c r="BS22" s="307"/>
      <c r="BT22" s="307"/>
      <c r="BU22" s="307"/>
      <c r="BV22" s="307"/>
      <c r="BW22" s="307"/>
      <c r="BX22" s="307"/>
      <c r="BY22" s="307"/>
      <c r="BZ22" s="307"/>
      <c r="CA22" s="307"/>
      <c r="CB22" s="307"/>
      <c r="CC22" s="307"/>
    </row>
    <row r="23" spans="1:81" s="321" customFormat="1" ht="208.8">
      <c r="A23" s="297" t="s">
        <v>95</v>
      </c>
      <c r="B23" s="297" t="s">
        <v>324</v>
      </c>
      <c r="C23" s="297" t="s">
        <v>2396</v>
      </c>
      <c r="D23" s="298" t="s">
        <v>2397</v>
      </c>
      <c r="E23" s="299" t="s">
        <v>2398</v>
      </c>
      <c r="F23" s="300" t="s">
        <v>139</v>
      </c>
      <c r="G23" s="298" t="s">
        <v>2349</v>
      </c>
      <c r="H23" s="322">
        <v>5000000</v>
      </c>
      <c r="I23" s="316" t="s">
        <v>140</v>
      </c>
      <c r="J23" s="302">
        <v>0.3</v>
      </c>
      <c r="K23" s="302"/>
      <c r="L23" s="302"/>
      <c r="M23" s="304" t="s">
        <v>2399</v>
      </c>
      <c r="N23" s="304" t="s">
        <v>2400</v>
      </c>
      <c r="O23" s="304"/>
      <c r="P23" s="314"/>
      <c r="Q23" s="323" t="s">
        <v>2401</v>
      </c>
      <c r="R23" s="107"/>
      <c r="S23" s="332">
        <v>0</v>
      </c>
      <c r="T23" s="307"/>
      <c r="U23" s="307"/>
      <c r="V23" s="307"/>
      <c r="W23" s="307"/>
      <c r="X23" s="307"/>
      <c r="Y23" s="307"/>
      <c r="Z23" s="307"/>
      <c r="AA23" s="307"/>
      <c r="AB23" s="307"/>
      <c r="AC23" s="307"/>
      <c r="AD23" s="307"/>
      <c r="AE23" s="307"/>
      <c r="AF23" s="307"/>
      <c r="AG23" s="307"/>
      <c r="AH23" s="307"/>
      <c r="AI23" s="307"/>
      <c r="AJ23" s="307"/>
      <c r="AK23" s="307"/>
      <c r="AL23" s="307"/>
      <c r="AM23" s="307"/>
      <c r="AN23" s="307"/>
      <c r="AO23" s="307"/>
      <c r="AP23" s="307"/>
      <c r="AQ23" s="307"/>
      <c r="AR23" s="307"/>
      <c r="AS23" s="307"/>
      <c r="AT23" s="307"/>
      <c r="AU23" s="307"/>
      <c r="AV23" s="307"/>
      <c r="AW23" s="307"/>
      <c r="AX23" s="307"/>
      <c r="AY23" s="307"/>
      <c r="AZ23" s="307"/>
      <c r="BA23" s="307"/>
      <c r="BB23" s="307"/>
      <c r="BC23" s="307"/>
      <c r="BD23" s="307"/>
      <c r="BE23" s="307"/>
      <c r="BF23" s="307"/>
      <c r="BG23" s="307"/>
      <c r="BH23" s="307"/>
      <c r="BI23" s="307"/>
      <c r="BJ23" s="307"/>
      <c r="BK23" s="307"/>
      <c r="BL23" s="307"/>
      <c r="BM23" s="307"/>
      <c r="BN23" s="307"/>
      <c r="BO23" s="307"/>
      <c r="BP23" s="307"/>
      <c r="BQ23" s="307"/>
      <c r="BR23" s="307"/>
      <c r="BS23" s="307"/>
      <c r="BT23" s="307"/>
      <c r="BU23" s="307"/>
      <c r="BV23" s="307"/>
      <c r="BW23" s="307"/>
      <c r="BX23" s="307"/>
      <c r="BY23" s="307"/>
      <c r="BZ23" s="307"/>
      <c r="CA23" s="307"/>
      <c r="CB23" s="307"/>
      <c r="CC23" s="307"/>
    </row>
    <row r="24" spans="1:81" s="325" customFormat="1" ht="278.39999999999998">
      <c r="A24" s="297" t="s">
        <v>95</v>
      </c>
      <c r="B24" s="297" t="s">
        <v>324</v>
      </c>
      <c r="C24" s="297" t="s">
        <v>2402</v>
      </c>
      <c r="D24" s="298" t="s">
        <v>2403</v>
      </c>
      <c r="E24" s="299" t="s">
        <v>2404</v>
      </c>
      <c r="F24" s="300" t="s">
        <v>139</v>
      </c>
      <c r="G24" s="298" t="s">
        <v>2349</v>
      </c>
      <c r="H24" s="322">
        <v>5000000</v>
      </c>
      <c r="I24" s="316" t="s">
        <v>150</v>
      </c>
      <c r="J24" s="302">
        <v>0</v>
      </c>
      <c r="K24" s="302"/>
      <c r="L24" s="302"/>
      <c r="M24" s="324" t="s">
        <v>143</v>
      </c>
      <c r="N24" s="324" t="s">
        <v>143</v>
      </c>
      <c r="O24" s="304" t="s">
        <v>2352</v>
      </c>
      <c r="P24" s="314" t="s">
        <v>2353</v>
      </c>
      <c r="Q24" s="304" t="s">
        <v>2370</v>
      </c>
      <c r="R24" s="107"/>
      <c r="S24" s="332">
        <v>0</v>
      </c>
      <c r="T24" s="307"/>
      <c r="U24" s="307"/>
      <c r="V24" s="307"/>
      <c r="W24" s="307"/>
      <c r="X24" s="307"/>
      <c r="Y24" s="307"/>
      <c r="Z24" s="307"/>
      <c r="AA24" s="307"/>
      <c r="AB24" s="307"/>
      <c r="AC24" s="307"/>
      <c r="AD24" s="307"/>
      <c r="AE24" s="307"/>
      <c r="AF24" s="307"/>
      <c r="AG24" s="307"/>
      <c r="AH24" s="307"/>
      <c r="AI24" s="307"/>
      <c r="AJ24" s="307"/>
      <c r="AK24" s="307"/>
      <c r="AL24" s="307"/>
      <c r="AM24" s="307"/>
      <c r="AN24" s="307"/>
      <c r="AO24" s="307"/>
      <c r="AP24" s="307"/>
      <c r="AQ24" s="307"/>
      <c r="AR24" s="307"/>
      <c r="AS24" s="307"/>
      <c r="AT24" s="307"/>
      <c r="AU24" s="307"/>
      <c r="AV24" s="307"/>
      <c r="AW24" s="307"/>
      <c r="AX24" s="307"/>
      <c r="AY24" s="307"/>
      <c r="AZ24" s="307"/>
      <c r="BA24" s="307"/>
      <c r="BB24" s="307"/>
      <c r="BC24" s="307"/>
      <c r="BD24" s="307"/>
      <c r="BE24" s="307"/>
      <c r="BF24" s="307"/>
      <c r="BG24" s="307"/>
      <c r="BH24" s="307"/>
      <c r="BI24" s="307"/>
      <c r="BJ24" s="307"/>
      <c r="BK24" s="307"/>
      <c r="BL24" s="307"/>
      <c r="BM24" s="307"/>
      <c r="BN24" s="307"/>
      <c r="BO24" s="307"/>
      <c r="BP24" s="307"/>
      <c r="BQ24" s="307"/>
      <c r="BR24" s="307"/>
      <c r="BS24" s="307"/>
      <c r="BT24" s="307"/>
      <c r="BU24" s="307"/>
      <c r="BV24" s="307"/>
      <c r="BW24" s="307"/>
      <c r="BX24" s="307"/>
      <c r="BY24" s="307"/>
      <c r="BZ24" s="307"/>
      <c r="CA24" s="307"/>
      <c r="CB24" s="307"/>
      <c r="CC24" s="307"/>
    </row>
    <row r="25" spans="1:81" s="325" customFormat="1" ht="278.39999999999998">
      <c r="A25" s="297" t="s">
        <v>95</v>
      </c>
      <c r="B25" s="297" t="s">
        <v>238</v>
      </c>
      <c r="C25" s="297" t="s">
        <v>2405</v>
      </c>
      <c r="D25" s="298" t="s">
        <v>2406</v>
      </c>
      <c r="E25" s="299" t="s">
        <v>2407</v>
      </c>
      <c r="F25" s="300" t="s">
        <v>139</v>
      </c>
      <c r="G25" s="298" t="s">
        <v>2349</v>
      </c>
      <c r="H25" s="322">
        <v>8000000</v>
      </c>
      <c r="I25" s="316" t="s">
        <v>150</v>
      </c>
      <c r="J25" s="302">
        <v>0</v>
      </c>
      <c r="K25" s="302"/>
      <c r="L25" s="302"/>
      <c r="M25" s="324" t="s">
        <v>143</v>
      </c>
      <c r="N25" s="324" t="s">
        <v>143</v>
      </c>
      <c r="O25" s="304" t="s">
        <v>2408</v>
      </c>
      <c r="P25" s="314" t="s">
        <v>2353</v>
      </c>
      <c r="Q25" s="304" t="s">
        <v>2370</v>
      </c>
      <c r="R25" s="107"/>
      <c r="S25" s="332">
        <v>0</v>
      </c>
      <c r="T25" s="307"/>
      <c r="U25" s="307"/>
      <c r="V25" s="307"/>
      <c r="W25" s="307"/>
      <c r="X25" s="307"/>
      <c r="Y25" s="307"/>
      <c r="Z25" s="307"/>
      <c r="AA25" s="307"/>
      <c r="AB25" s="307"/>
      <c r="AC25" s="307"/>
      <c r="AD25" s="307"/>
      <c r="AE25" s="307"/>
      <c r="AF25" s="307"/>
      <c r="AG25" s="307"/>
      <c r="AH25" s="307"/>
      <c r="AI25" s="307"/>
      <c r="AJ25" s="307"/>
      <c r="AK25" s="307"/>
      <c r="AL25" s="307"/>
      <c r="AM25" s="307"/>
      <c r="AN25" s="307"/>
      <c r="AO25" s="307"/>
      <c r="AP25" s="307"/>
      <c r="AQ25" s="307"/>
      <c r="AR25" s="307"/>
      <c r="AS25" s="307"/>
      <c r="AT25" s="307"/>
      <c r="AU25" s="307"/>
      <c r="AV25" s="307"/>
      <c r="AW25" s="307"/>
      <c r="AX25" s="307"/>
      <c r="AY25" s="307"/>
      <c r="AZ25" s="307"/>
      <c r="BA25" s="307"/>
      <c r="BB25" s="307"/>
      <c r="BC25" s="307"/>
      <c r="BD25" s="307"/>
      <c r="BE25" s="307"/>
      <c r="BF25" s="307"/>
      <c r="BG25" s="307"/>
      <c r="BH25" s="307"/>
      <c r="BI25" s="307"/>
      <c r="BJ25" s="307"/>
      <c r="BK25" s="307"/>
      <c r="BL25" s="307"/>
      <c r="BM25" s="307"/>
      <c r="BN25" s="307"/>
      <c r="BO25" s="307"/>
      <c r="BP25" s="307"/>
      <c r="BQ25" s="307"/>
      <c r="BR25" s="307"/>
      <c r="BS25" s="307"/>
      <c r="BT25" s="307"/>
      <c r="BU25" s="307"/>
      <c r="BV25" s="307"/>
      <c r="BW25" s="307"/>
      <c r="BX25" s="307"/>
      <c r="BY25" s="307"/>
      <c r="BZ25" s="307"/>
      <c r="CA25" s="307"/>
      <c r="CB25" s="307"/>
      <c r="CC25" s="307"/>
    </row>
    <row r="26" spans="1:81">
      <c r="O26" s="334"/>
      <c r="P26" s="334"/>
      <c r="Q26" s="335"/>
      <c r="R26" s="333" t="s">
        <v>453</v>
      </c>
      <c r="S26" s="336">
        <f>SUM(S8:S25)</f>
        <v>5</v>
      </c>
    </row>
    <row r="27" spans="1:81">
      <c r="O27" s="334"/>
      <c r="P27" s="334"/>
      <c r="Q27" s="334"/>
      <c r="R27" s="333" t="s">
        <v>454</v>
      </c>
      <c r="S27" s="336">
        <v>18</v>
      </c>
    </row>
    <row r="28" spans="1:81" ht="21">
      <c r="A28" s="30" t="s">
        <v>123</v>
      </c>
      <c r="G28" s="42"/>
      <c r="O28" s="334"/>
      <c r="P28" s="334"/>
      <c r="Q28" s="334"/>
      <c r="R28" s="333" t="s">
        <v>1556</v>
      </c>
      <c r="S28" s="153">
        <f>S26/S27</f>
        <v>0.27777777777777779</v>
      </c>
    </row>
    <row r="29" spans="1:81" ht="21">
      <c r="A29" s="29" t="s">
        <v>144</v>
      </c>
      <c r="G29" s="42"/>
    </row>
    <row r="30" spans="1:81" ht="21">
      <c r="A30" s="29" t="s">
        <v>133</v>
      </c>
      <c r="G30" s="42"/>
    </row>
    <row r="31" spans="1:81" ht="21">
      <c r="A31" s="29" t="s">
        <v>355</v>
      </c>
      <c r="G31" s="42"/>
    </row>
    <row r="32" spans="1:81" ht="21">
      <c r="A32" s="29" t="s">
        <v>237</v>
      </c>
      <c r="G32" s="42"/>
    </row>
    <row r="33" spans="1:7" ht="21">
      <c r="A33" s="29" t="s">
        <v>152</v>
      </c>
      <c r="G33" s="42"/>
    </row>
    <row r="34" spans="1:7" ht="21">
      <c r="A34" s="29" t="s">
        <v>364</v>
      </c>
      <c r="G34" s="42"/>
    </row>
    <row r="35" spans="1:7" ht="21">
      <c r="A35" s="29" t="s">
        <v>217</v>
      </c>
      <c r="G35" s="42"/>
    </row>
    <row r="36" spans="1:7" ht="21">
      <c r="A36" s="29" t="s">
        <v>365</v>
      </c>
      <c r="G36" s="42"/>
    </row>
    <row r="37" spans="1:7" ht="21">
      <c r="A37" s="29" t="s">
        <v>366</v>
      </c>
      <c r="G37" s="42"/>
    </row>
    <row r="38" spans="1:7" ht="21">
      <c r="A38" s="29" t="s">
        <v>182</v>
      </c>
      <c r="D38" s="48"/>
    </row>
    <row r="40" spans="1:7">
      <c r="D40" s="49"/>
    </row>
    <row r="41" spans="1:7">
      <c r="D41" s="48"/>
    </row>
    <row r="42" spans="1:7">
      <c r="D42" s="48"/>
    </row>
  </sheetData>
  <mergeCells count="1">
    <mergeCell ref="C5:F7"/>
  </mergeCells>
  <conditionalFormatting sqref="AC6">
    <cfRule type="iconSet" priority="1">
      <iconSet iconSet="3Arrows">
        <cfvo type="percent" val="0"/>
        <cfvo type="percent" val="33"/>
        <cfvo type="percent" val="67"/>
      </iconSet>
    </cfRule>
  </conditionalFormatting>
  <dataValidations count="3">
    <dataValidation type="list" allowBlank="1" showInputMessage="1" showErrorMessage="1" sqref="A29" xr:uid="{4F29D72E-AEBA-4C35-A59A-0B6AED6BB029}">
      <formula1>$B$86:$B$95</formula1>
    </dataValidation>
    <dataValidation type="list" allowBlank="1" showInputMessage="1" showErrorMessage="1" sqref="A30" xr:uid="{4B422F33-3D40-464F-A99F-643085DC2BA6}">
      <formula1>$A$5:$A$6</formula1>
    </dataValidation>
    <dataValidation type="list" allowBlank="1" showErrorMessage="1" sqref="I5:I7 I9:I25" xr:uid="{906E963A-B0FC-454E-8BB2-7BFCFC1B66E4}">
      <formula1>"เร็วกว่าแผน,เป็นไปตามแผน,ล่าช้ากว่าแผน,ยังไม่เริ่มดำเนินโครงการ"</formula1>
    </dataValidation>
  </dataValidations>
  <pageMargins left="0.7" right="0.7" top="0.75" bottom="0.75" header="0.3" footer="0.3"/>
  <pageSetup paperSize="9" orientation="portrait" horizontalDpi="0"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DD8505-4D4C-407F-8957-9E867C900D28}">
  <sheetPr>
    <tabColor theme="9" tint="0.79998168889431442"/>
  </sheetPr>
  <dimension ref="A1:V67"/>
  <sheetViews>
    <sheetView topLeftCell="B5" workbookViewId="0">
      <selection activeCell="B8" sqref="B8"/>
    </sheetView>
  </sheetViews>
  <sheetFormatPr defaultColWidth="8.88671875" defaultRowHeight="14.4"/>
  <cols>
    <col min="1" max="1" width="12.6640625" style="1523" hidden="1" customWidth="1"/>
    <col min="2" max="2" width="26.109375" style="1523" customWidth="1"/>
    <col min="3" max="3" width="12.6640625" style="1523" customWidth="1"/>
    <col min="4" max="4" width="18" style="1523" customWidth="1"/>
    <col min="5" max="5" width="17.33203125" style="1523" customWidth="1"/>
    <col min="6" max="6" width="14.6640625" style="1523" customWidth="1"/>
    <col min="7" max="18" width="12.6640625" style="1523" customWidth="1"/>
    <col min="19" max="16384" width="8.88671875" style="1523"/>
  </cols>
  <sheetData>
    <row r="1" spans="1:22">
      <c r="A1" s="1522" t="s">
        <v>104</v>
      </c>
      <c r="B1" s="1522" t="s">
        <v>105</v>
      </c>
    </row>
    <row r="2" spans="1:22">
      <c r="A2" s="1522" t="s">
        <v>106</v>
      </c>
      <c r="B2" s="1522" t="s">
        <v>107</v>
      </c>
    </row>
    <row r="3" spans="1:22">
      <c r="A3" s="1522" t="s">
        <v>108</v>
      </c>
      <c r="B3" s="1522" t="s">
        <v>15</v>
      </c>
    </row>
    <row r="4" spans="1:22">
      <c r="E4" s="1598" t="s">
        <v>109</v>
      </c>
    </row>
    <row r="5" spans="1:22" ht="105">
      <c r="A5" s="1538" t="s">
        <v>1</v>
      </c>
      <c r="B5" s="1529" t="s">
        <v>110</v>
      </c>
      <c r="C5" s="1578" t="s">
        <v>111</v>
      </c>
      <c r="D5" s="1529" t="s">
        <v>112</v>
      </c>
      <c r="E5" s="1579" t="s">
        <v>113</v>
      </c>
      <c r="F5" s="1580" t="s">
        <v>114</v>
      </c>
      <c r="G5" s="1529" t="s">
        <v>115</v>
      </c>
      <c r="H5" s="1529" t="s">
        <v>116</v>
      </c>
      <c r="I5" s="1529" t="s">
        <v>117</v>
      </c>
      <c r="J5" s="1529" t="s">
        <v>118</v>
      </c>
      <c r="K5" s="1530" t="s">
        <v>119</v>
      </c>
      <c r="L5" s="1530" t="s">
        <v>120</v>
      </c>
      <c r="M5" s="1529" t="s">
        <v>121</v>
      </c>
      <c r="N5" s="1529" t="s">
        <v>109</v>
      </c>
      <c r="O5" s="1581" t="s">
        <v>122</v>
      </c>
      <c r="P5" s="1529" t="s">
        <v>123</v>
      </c>
      <c r="Q5" s="1536" t="s">
        <v>124</v>
      </c>
      <c r="R5" s="1529" t="s">
        <v>125</v>
      </c>
      <c r="S5" s="1524"/>
      <c r="T5" s="1524"/>
      <c r="U5" s="1524"/>
      <c r="V5" s="1524"/>
    </row>
    <row r="6" spans="1:22" ht="21">
      <c r="A6" s="1525" t="s">
        <v>126</v>
      </c>
      <c r="B6" s="1582" t="s">
        <v>127</v>
      </c>
      <c r="C6" s="1602"/>
      <c r="D6" s="1602"/>
      <c r="E6" s="1602"/>
      <c r="F6" s="1603"/>
      <c r="G6" s="1519"/>
      <c r="H6" s="1526"/>
      <c r="I6" s="1527"/>
      <c r="J6" s="1528"/>
      <c r="K6" s="1529"/>
      <c r="L6" s="1530"/>
      <c r="M6" s="1531"/>
      <c r="N6" s="1531"/>
      <c r="O6" s="1529"/>
      <c r="P6" s="1532"/>
      <c r="Q6" s="1533"/>
      <c r="R6" s="1534"/>
    </row>
    <row r="7" spans="1:22" ht="21">
      <c r="A7" s="1525" t="s">
        <v>126</v>
      </c>
      <c r="B7" s="1582" t="s">
        <v>128</v>
      </c>
      <c r="C7" s="1604"/>
      <c r="D7" s="1604"/>
      <c r="E7" s="1604"/>
      <c r="F7" s="1605"/>
      <c r="G7" s="1517"/>
      <c r="H7" s="1535"/>
      <c r="I7" s="1527"/>
      <c r="J7" s="1529"/>
      <c r="K7" s="1529"/>
      <c r="L7" s="1530"/>
      <c r="M7" s="1531"/>
      <c r="N7" s="1531"/>
      <c r="O7" s="1529"/>
      <c r="P7" s="1532"/>
      <c r="Q7" s="1536"/>
      <c r="R7" s="1529"/>
    </row>
    <row r="8" spans="1:22" ht="21">
      <c r="A8" s="1525" t="s">
        <v>126</v>
      </c>
      <c r="B8" s="1582" t="s">
        <v>129</v>
      </c>
      <c r="C8" s="1604"/>
      <c r="D8" s="1604"/>
      <c r="E8" s="1604"/>
      <c r="F8" s="1605"/>
      <c r="G8" s="1519" t="s">
        <v>130</v>
      </c>
      <c r="H8" s="1526" t="s">
        <v>131</v>
      </c>
      <c r="I8" s="1527" t="s">
        <v>132</v>
      </c>
      <c r="J8" s="1528">
        <v>0</v>
      </c>
      <c r="K8" s="1529"/>
      <c r="L8" s="1530"/>
      <c r="M8" s="1531"/>
      <c r="N8" s="1531"/>
      <c r="O8" s="1529"/>
      <c r="P8" s="1532" t="s">
        <v>133</v>
      </c>
      <c r="Q8" s="1533"/>
      <c r="R8" s="1534" t="s">
        <v>134</v>
      </c>
    </row>
    <row r="9" spans="1:22" ht="21">
      <c r="A9" s="1525" t="s">
        <v>126</v>
      </c>
      <c r="B9" s="1537" t="s">
        <v>135</v>
      </c>
      <c r="C9" s="1538" t="s">
        <v>136</v>
      </c>
      <c r="D9" s="1543" t="s">
        <v>137</v>
      </c>
      <c r="E9" s="1543" t="s">
        <v>138</v>
      </c>
      <c r="F9" s="1543" t="s">
        <v>139</v>
      </c>
      <c r="G9" s="1583" t="s">
        <v>130</v>
      </c>
      <c r="H9" s="1544">
        <v>1500000</v>
      </c>
      <c r="I9" s="1539" t="s">
        <v>140</v>
      </c>
      <c r="J9" s="1545">
        <v>1</v>
      </c>
      <c r="K9" s="1540"/>
      <c r="L9" s="1540"/>
      <c r="M9" s="1547" t="s">
        <v>141</v>
      </c>
      <c r="N9" s="1547" t="s">
        <v>142</v>
      </c>
      <c r="O9" s="1541" t="s">
        <v>143</v>
      </c>
      <c r="P9" s="1532" t="s">
        <v>144</v>
      </c>
      <c r="Q9" s="1537" t="s">
        <v>143</v>
      </c>
      <c r="R9" s="1542" t="s">
        <v>145</v>
      </c>
    </row>
    <row r="10" spans="1:22" ht="21">
      <c r="A10" s="1525" t="s">
        <v>126</v>
      </c>
      <c r="B10" s="1537" t="s">
        <v>135</v>
      </c>
      <c r="C10" s="1538" t="s">
        <v>146</v>
      </c>
      <c r="D10" s="1543" t="s">
        <v>147</v>
      </c>
      <c r="E10" s="1543" t="s">
        <v>148</v>
      </c>
      <c r="F10" s="1543" t="s">
        <v>139</v>
      </c>
      <c r="G10" s="1583" t="s">
        <v>149</v>
      </c>
      <c r="H10" s="1544">
        <v>2500000</v>
      </c>
      <c r="I10" s="1539" t="s">
        <v>150</v>
      </c>
      <c r="J10" s="1545">
        <v>0</v>
      </c>
      <c r="K10" s="1528"/>
      <c r="L10" s="1546"/>
      <c r="M10" s="1547" t="s">
        <v>143</v>
      </c>
      <c r="N10" s="1547" t="s">
        <v>143</v>
      </c>
      <c r="O10" s="1548" t="s">
        <v>151</v>
      </c>
      <c r="P10" s="1532" t="s">
        <v>152</v>
      </c>
      <c r="Q10" s="1537" t="s">
        <v>143</v>
      </c>
      <c r="R10" s="1517"/>
    </row>
    <row r="11" spans="1:22" ht="21">
      <c r="A11" s="1525" t="s">
        <v>126</v>
      </c>
      <c r="B11" s="1537" t="s">
        <v>135</v>
      </c>
      <c r="C11" s="1538" t="s">
        <v>153</v>
      </c>
      <c r="D11" s="1543" t="s">
        <v>154</v>
      </c>
      <c r="E11" s="1543" t="s">
        <v>155</v>
      </c>
      <c r="F11" s="1543" t="s">
        <v>139</v>
      </c>
      <c r="G11" s="1583" t="s">
        <v>149</v>
      </c>
      <c r="H11" s="1544">
        <v>6000000</v>
      </c>
      <c r="I11" s="1539" t="s">
        <v>150</v>
      </c>
      <c r="J11" s="1545">
        <v>0</v>
      </c>
      <c r="K11" s="1528"/>
      <c r="L11" s="1546"/>
      <c r="M11" s="1547" t="s">
        <v>156</v>
      </c>
      <c r="N11" s="1547" t="s">
        <v>157</v>
      </c>
      <c r="O11" s="1549" t="s">
        <v>158</v>
      </c>
      <c r="P11" s="1532" t="s">
        <v>133</v>
      </c>
      <c r="Q11" s="1537" t="s">
        <v>143</v>
      </c>
      <c r="R11" s="1517"/>
    </row>
    <row r="12" spans="1:22" ht="21">
      <c r="A12" s="1525" t="s">
        <v>126</v>
      </c>
      <c r="B12" s="1537" t="s">
        <v>135</v>
      </c>
      <c r="C12" s="1538" t="s">
        <v>159</v>
      </c>
      <c r="D12" s="1543" t="s">
        <v>160</v>
      </c>
      <c r="E12" s="1543" t="s">
        <v>161</v>
      </c>
      <c r="F12" s="1543" t="s">
        <v>139</v>
      </c>
      <c r="G12" s="1583" t="s">
        <v>149</v>
      </c>
      <c r="H12" s="1544">
        <v>11000000</v>
      </c>
      <c r="I12" s="1539" t="s">
        <v>140</v>
      </c>
      <c r="J12" s="1545">
        <v>0.25</v>
      </c>
      <c r="K12" s="1528"/>
      <c r="L12" s="1546"/>
      <c r="M12" s="1547" t="s">
        <v>162</v>
      </c>
      <c r="N12" s="1547" t="s">
        <v>163</v>
      </c>
      <c r="O12" s="1541" t="s">
        <v>143</v>
      </c>
      <c r="P12" s="1532" t="s">
        <v>144</v>
      </c>
      <c r="Q12" s="1537" t="s">
        <v>143</v>
      </c>
      <c r="R12" s="1517"/>
    </row>
    <row r="13" spans="1:22" ht="21">
      <c r="A13" s="1525" t="s">
        <v>126</v>
      </c>
      <c r="B13" s="1537" t="s">
        <v>164</v>
      </c>
      <c r="C13" s="1538" t="s">
        <v>165</v>
      </c>
      <c r="D13" s="1520" t="s">
        <v>166</v>
      </c>
      <c r="E13" s="1543" t="s">
        <v>167</v>
      </c>
      <c r="F13" s="1543" t="s">
        <v>139</v>
      </c>
      <c r="G13" s="1583" t="s">
        <v>130</v>
      </c>
      <c r="H13" s="1544">
        <v>300000</v>
      </c>
      <c r="I13" s="1539" t="s">
        <v>140</v>
      </c>
      <c r="J13" s="1555">
        <v>1</v>
      </c>
      <c r="K13" s="1528"/>
      <c r="L13" s="1546"/>
      <c r="M13" s="1550" t="s">
        <v>143</v>
      </c>
      <c r="N13" s="1550" t="s">
        <v>168</v>
      </c>
      <c r="O13" s="1541" t="s">
        <v>143</v>
      </c>
      <c r="P13" s="1532" t="s">
        <v>144</v>
      </c>
      <c r="Q13" s="1537" t="s">
        <v>143</v>
      </c>
      <c r="R13" s="1517"/>
    </row>
    <row r="14" spans="1:22" ht="21">
      <c r="A14" s="1525" t="s">
        <v>126</v>
      </c>
      <c r="B14" s="1537" t="s">
        <v>164</v>
      </c>
      <c r="C14" s="1538" t="s">
        <v>169</v>
      </c>
      <c r="D14" s="1520" t="s">
        <v>170</v>
      </c>
      <c r="E14" s="1543" t="s">
        <v>171</v>
      </c>
      <c r="F14" s="1543" t="s">
        <v>139</v>
      </c>
      <c r="G14" s="1583" t="s">
        <v>130</v>
      </c>
      <c r="H14" s="1544">
        <v>700000</v>
      </c>
      <c r="I14" s="1539" t="s">
        <v>140</v>
      </c>
      <c r="J14" s="1555">
        <v>1</v>
      </c>
      <c r="K14" s="1528"/>
      <c r="L14" s="1551"/>
      <c r="M14" s="1547" t="s">
        <v>172</v>
      </c>
      <c r="N14" s="1547" t="s">
        <v>173</v>
      </c>
      <c r="O14" s="1552" t="s">
        <v>174</v>
      </c>
      <c r="P14" s="1553" t="s">
        <v>152</v>
      </c>
      <c r="Q14" s="1554"/>
      <c r="R14" s="1519" t="s">
        <v>175</v>
      </c>
    </row>
    <row r="15" spans="1:22" ht="21">
      <c r="A15" s="1525" t="s">
        <v>126</v>
      </c>
      <c r="B15" s="1537" t="s">
        <v>164</v>
      </c>
      <c r="C15" s="1538" t="s">
        <v>176</v>
      </c>
      <c r="D15" s="1520" t="s">
        <v>177</v>
      </c>
      <c r="E15" s="1543" t="s">
        <v>178</v>
      </c>
      <c r="F15" s="1543" t="s">
        <v>139</v>
      </c>
      <c r="G15" s="1583" t="s">
        <v>179</v>
      </c>
      <c r="H15" s="1544">
        <v>271010000</v>
      </c>
      <c r="I15" s="1539" t="s">
        <v>150</v>
      </c>
      <c r="J15" s="1545">
        <v>0</v>
      </c>
      <c r="K15" s="1528"/>
      <c r="L15" s="1551"/>
      <c r="M15" s="1547" t="s">
        <v>180</v>
      </c>
      <c r="N15" s="1547" t="s">
        <v>181</v>
      </c>
      <c r="O15" s="1541" t="s">
        <v>143</v>
      </c>
      <c r="P15" s="1532" t="s">
        <v>182</v>
      </c>
      <c r="Q15" s="1537" t="s">
        <v>143</v>
      </c>
      <c r="R15" s="1519" t="s">
        <v>183</v>
      </c>
    </row>
    <row r="16" spans="1:22" ht="21">
      <c r="A16" s="1525" t="s">
        <v>126</v>
      </c>
      <c r="B16" s="1537" t="s">
        <v>164</v>
      </c>
      <c r="C16" s="1538" t="s">
        <v>184</v>
      </c>
      <c r="D16" s="1520" t="s">
        <v>185</v>
      </c>
      <c r="E16" s="1543" t="s">
        <v>186</v>
      </c>
      <c r="F16" s="1543" t="s">
        <v>139</v>
      </c>
      <c r="G16" s="1583" t="s">
        <v>187</v>
      </c>
      <c r="H16" s="1544">
        <v>120000000</v>
      </c>
      <c r="I16" s="1539" t="s">
        <v>140</v>
      </c>
      <c r="J16" s="1555">
        <v>1</v>
      </c>
      <c r="K16" s="1556"/>
      <c r="L16" s="1551"/>
      <c r="M16" s="1557" t="s">
        <v>188</v>
      </c>
      <c r="N16" s="1547" t="s">
        <v>189</v>
      </c>
      <c r="O16" s="1541" t="s">
        <v>143</v>
      </c>
      <c r="P16" s="1532" t="s">
        <v>144</v>
      </c>
      <c r="Q16" s="1537" t="s">
        <v>143</v>
      </c>
      <c r="R16" s="1517"/>
    </row>
    <row r="17" spans="1:18" ht="21">
      <c r="A17" s="1525" t="s">
        <v>126</v>
      </c>
      <c r="B17" s="1537" t="s">
        <v>190</v>
      </c>
      <c r="C17" s="1538" t="s">
        <v>191</v>
      </c>
      <c r="D17" s="1520" t="s">
        <v>192</v>
      </c>
      <c r="E17" s="1543" t="s">
        <v>193</v>
      </c>
      <c r="F17" s="1584" t="s">
        <v>194</v>
      </c>
      <c r="G17" s="1583" t="s">
        <v>130</v>
      </c>
      <c r="H17" s="1544">
        <v>18000000</v>
      </c>
      <c r="I17" s="1539" t="s">
        <v>140</v>
      </c>
      <c r="J17" s="1555">
        <v>1</v>
      </c>
      <c r="K17" s="1556"/>
      <c r="L17" s="1551"/>
      <c r="M17" s="1558" t="s">
        <v>143</v>
      </c>
      <c r="N17" s="1550" t="s">
        <v>195</v>
      </c>
      <c r="O17" s="1549" t="s">
        <v>196</v>
      </c>
      <c r="P17" s="1532" t="s">
        <v>133</v>
      </c>
      <c r="Q17" s="1537" t="s">
        <v>143</v>
      </c>
      <c r="R17" s="1517" t="s">
        <v>134</v>
      </c>
    </row>
    <row r="18" spans="1:18" ht="21">
      <c r="A18" s="1525" t="s">
        <v>126</v>
      </c>
      <c r="B18" s="1559" t="s">
        <v>190</v>
      </c>
      <c r="C18" s="1538" t="s">
        <v>197</v>
      </c>
      <c r="D18" s="1521" t="s">
        <v>198</v>
      </c>
      <c r="E18" s="1549" t="s">
        <v>199</v>
      </c>
      <c r="F18" s="1584" t="s">
        <v>199</v>
      </c>
      <c r="G18" s="1585" t="s">
        <v>130</v>
      </c>
      <c r="H18" s="1544">
        <v>240000000</v>
      </c>
      <c r="I18" s="1539" t="s">
        <v>140</v>
      </c>
      <c r="J18" s="1555">
        <v>1</v>
      </c>
      <c r="K18" s="1556"/>
      <c r="L18" s="1551"/>
      <c r="M18" s="1557" t="s">
        <v>200</v>
      </c>
      <c r="N18" s="1586" t="s">
        <v>201</v>
      </c>
      <c r="O18" s="1541" t="s">
        <v>143</v>
      </c>
      <c r="P18" s="1532" t="s">
        <v>144</v>
      </c>
      <c r="Q18" s="1537" t="s">
        <v>143</v>
      </c>
      <c r="R18" s="1518"/>
    </row>
    <row r="19" spans="1:18" ht="21">
      <c r="A19" s="1525" t="s">
        <v>126</v>
      </c>
      <c r="B19" s="1537" t="s">
        <v>190</v>
      </c>
      <c r="C19" s="1538" t="s">
        <v>202</v>
      </c>
      <c r="D19" s="1520" t="s">
        <v>203</v>
      </c>
      <c r="E19" s="1543" t="s">
        <v>204</v>
      </c>
      <c r="F19" s="1584" t="s">
        <v>205</v>
      </c>
      <c r="G19" s="1583" t="s">
        <v>206</v>
      </c>
      <c r="H19" s="1544">
        <v>40000000</v>
      </c>
      <c r="I19" s="1539" t="s">
        <v>132</v>
      </c>
      <c r="J19" s="1555">
        <v>0.25</v>
      </c>
      <c r="K19" s="1556"/>
      <c r="L19" s="1551"/>
      <c r="M19" s="1560" t="s">
        <v>207</v>
      </c>
      <c r="N19" s="1547" t="s">
        <v>208</v>
      </c>
      <c r="O19" s="1541" t="s">
        <v>143</v>
      </c>
      <c r="P19" s="1532" t="s">
        <v>144</v>
      </c>
      <c r="Q19" s="1537" t="s">
        <v>143</v>
      </c>
      <c r="R19" s="1518" t="s">
        <v>209</v>
      </c>
    </row>
    <row r="20" spans="1:18" ht="21">
      <c r="A20" s="1525" t="s">
        <v>126</v>
      </c>
      <c r="B20" s="1537" t="s">
        <v>190</v>
      </c>
      <c r="C20" s="1538" t="s">
        <v>210</v>
      </c>
      <c r="D20" s="1520" t="s">
        <v>211</v>
      </c>
      <c r="E20" s="1549" t="s">
        <v>212</v>
      </c>
      <c r="F20" s="1584" t="s">
        <v>213</v>
      </c>
      <c r="G20" s="1585" t="s">
        <v>206</v>
      </c>
      <c r="H20" s="1544">
        <v>9000000</v>
      </c>
      <c r="I20" s="1539" t="s">
        <v>140</v>
      </c>
      <c r="J20" s="1555">
        <v>1</v>
      </c>
      <c r="K20" s="1556"/>
      <c r="L20" s="1551"/>
      <c r="M20" s="1557" t="s">
        <v>214</v>
      </c>
      <c r="N20" s="1547" t="s">
        <v>215</v>
      </c>
      <c r="O20" s="1552" t="s">
        <v>216</v>
      </c>
      <c r="P20" s="1553" t="s">
        <v>217</v>
      </c>
      <c r="Q20" s="1554" t="s">
        <v>218</v>
      </c>
      <c r="R20" s="1518"/>
    </row>
    <row r="21" spans="1:18" ht="21">
      <c r="A21" s="1525" t="s">
        <v>126</v>
      </c>
      <c r="B21" s="1537" t="s">
        <v>190</v>
      </c>
      <c r="C21" s="1538" t="s">
        <v>219</v>
      </c>
      <c r="D21" s="1520" t="s">
        <v>220</v>
      </c>
      <c r="E21" s="1549" t="s">
        <v>221</v>
      </c>
      <c r="F21" s="1543" t="s">
        <v>139</v>
      </c>
      <c r="G21" s="1585" t="s">
        <v>206</v>
      </c>
      <c r="H21" s="1544">
        <v>16500000</v>
      </c>
      <c r="I21" s="1539" t="s">
        <v>140</v>
      </c>
      <c r="J21" s="1555">
        <v>1</v>
      </c>
      <c r="K21" s="1556"/>
      <c r="L21" s="1551"/>
      <c r="M21" s="1557" t="s">
        <v>222</v>
      </c>
      <c r="N21" s="1547" t="s">
        <v>223</v>
      </c>
      <c r="O21" s="1541" t="s">
        <v>143</v>
      </c>
      <c r="P21" s="1532" t="s">
        <v>182</v>
      </c>
      <c r="Q21" s="1537" t="s">
        <v>143</v>
      </c>
      <c r="R21" s="1518"/>
    </row>
    <row r="22" spans="1:18" ht="21">
      <c r="A22" s="1525" t="s">
        <v>126</v>
      </c>
      <c r="B22" s="1537" t="s">
        <v>190</v>
      </c>
      <c r="C22" s="1538" t="s">
        <v>224</v>
      </c>
      <c r="D22" s="1520" t="s">
        <v>225</v>
      </c>
      <c r="E22" s="1543" t="s">
        <v>226</v>
      </c>
      <c r="F22" s="1587" t="s">
        <v>139</v>
      </c>
      <c r="G22" s="1588" t="s">
        <v>130</v>
      </c>
      <c r="H22" s="1561">
        <v>2200000</v>
      </c>
      <c r="I22" s="1539" t="s">
        <v>140</v>
      </c>
      <c r="J22" s="1555">
        <v>1</v>
      </c>
      <c r="K22" s="1556"/>
      <c r="L22" s="1551"/>
      <c r="M22" s="1557" t="s">
        <v>227</v>
      </c>
      <c r="N22" s="1547" t="s">
        <v>228</v>
      </c>
      <c r="O22" s="1552" t="s">
        <v>229</v>
      </c>
      <c r="P22" s="1532" t="s">
        <v>182</v>
      </c>
      <c r="Q22" s="1554" t="s">
        <v>230</v>
      </c>
      <c r="R22" s="1517" t="s">
        <v>231</v>
      </c>
    </row>
    <row r="23" spans="1:18" ht="21">
      <c r="A23" s="1525" t="s">
        <v>126</v>
      </c>
      <c r="B23" s="1537" t="s">
        <v>190</v>
      </c>
      <c r="C23" s="1538" t="s">
        <v>232</v>
      </c>
      <c r="D23" s="1562" t="s">
        <v>233</v>
      </c>
      <c r="E23" s="1549" t="s">
        <v>234</v>
      </c>
      <c r="F23" s="1519" t="s">
        <v>139</v>
      </c>
      <c r="G23" s="1589" t="s">
        <v>179</v>
      </c>
      <c r="H23" s="1563">
        <v>300000</v>
      </c>
      <c r="I23" s="1553" t="s">
        <v>150</v>
      </c>
      <c r="J23" s="1564">
        <v>0</v>
      </c>
      <c r="K23" s="1556"/>
      <c r="L23" s="1551"/>
      <c r="M23" s="1558" t="s">
        <v>143</v>
      </c>
      <c r="N23" s="1550" t="s">
        <v>235</v>
      </c>
      <c r="O23" s="1548" t="s">
        <v>236</v>
      </c>
      <c r="P23" s="1532" t="s">
        <v>237</v>
      </c>
      <c r="Q23" s="1537" t="s">
        <v>143</v>
      </c>
      <c r="R23" s="1518"/>
    </row>
    <row r="24" spans="1:18" ht="21">
      <c r="A24" s="1525" t="s">
        <v>126</v>
      </c>
      <c r="B24" s="1537" t="s">
        <v>238</v>
      </c>
      <c r="C24" s="1538" t="s">
        <v>239</v>
      </c>
      <c r="D24" s="1519" t="s">
        <v>240</v>
      </c>
      <c r="E24" s="1549" t="s">
        <v>241</v>
      </c>
      <c r="F24" s="1519" t="s">
        <v>139</v>
      </c>
      <c r="G24" s="1589" t="s">
        <v>242</v>
      </c>
      <c r="H24" s="1563">
        <v>66000000</v>
      </c>
      <c r="I24" s="1553" t="s">
        <v>150</v>
      </c>
      <c r="J24" s="1564">
        <v>0.95</v>
      </c>
      <c r="K24" s="1556"/>
      <c r="L24" s="1551"/>
      <c r="M24" s="1557" t="s">
        <v>143</v>
      </c>
      <c r="N24" s="1547" t="s">
        <v>243</v>
      </c>
      <c r="O24" s="1552" t="s">
        <v>143</v>
      </c>
      <c r="P24" s="1532" t="s">
        <v>144</v>
      </c>
      <c r="Q24" s="1554" t="s">
        <v>143</v>
      </c>
      <c r="R24" s="1517"/>
    </row>
    <row r="25" spans="1:18" ht="21">
      <c r="A25" s="1525" t="s">
        <v>126</v>
      </c>
      <c r="B25" s="1537" t="s">
        <v>238</v>
      </c>
      <c r="C25" s="1538" t="s">
        <v>244</v>
      </c>
      <c r="D25" s="1519" t="s">
        <v>245</v>
      </c>
      <c r="E25" s="1565" t="s">
        <v>246</v>
      </c>
      <c r="F25" s="1519" t="s">
        <v>139</v>
      </c>
      <c r="G25" s="1556"/>
      <c r="H25" s="1556"/>
      <c r="I25" s="1566" t="s">
        <v>140</v>
      </c>
      <c r="J25" s="1528">
        <v>1</v>
      </c>
      <c r="K25" s="1556"/>
      <c r="L25" s="1551"/>
      <c r="M25" s="1567"/>
      <c r="N25" s="1567" t="s">
        <v>247</v>
      </c>
      <c r="O25" s="1523" t="s">
        <v>139</v>
      </c>
      <c r="P25" s="1532" t="s">
        <v>144</v>
      </c>
    </row>
    <row r="26" spans="1:18" ht="21">
      <c r="A26" s="1525" t="s">
        <v>126</v>
      </c>
      <c r="B26" s="1537" t="s">
        <v>238</v>
      </c>
      <c r="C26" s="1538" t="s">
        <v>248</v>
      </c>
      <c r="D26" s="1519" t="s">
        <v>249</v>
      </c>
      <c r="E26" s="1549" t="s">
        <v>250</v>
      </c>
      <c r="F26" s="1519" t="s">
        <v>139</v>
      </c>
      <c r="G26" s="1589" t="s">
        <v>130</v>
      </c>
      <c r="H26" s="1563">
        <v>100000000</v>
      </c>
      <c r="I26" s="1568" t="s">
        <v>132</v>
      </c>
      <c r="J26" s="1528">
        <v>0.5</v>
      </c>
      <c r="K26" s="1556"/>
      <c r="L26" s="1551"/>
      <c r="M26" s="1557" t="s">
        <v>251</v>
      </c>
      <c r="N26" s="1547" t="s">
        <v>252</v>
      </c>
      <c r="O26" s="1552" t="s">
        <v>139</v>
      </c>
      <c r="P26" s="1532" t="s">
        <v>144</v>
      </c>
      <c r="Q26" s="1554"/>
      <c r="R26" s="1517"/>
    </row>
    <row r="27" spans="1:18" ht="21">
      <c r="A27" s="1525" t="s">
        <v>126</v>
      </c>
      <c r="B27" s="1537" t="s">
        <v>238</v>
      </c>
      <c r="C27" s="1538" t="s">
        <v>253</v>
      </c>
      <c r="D27" s="1519" t="s">
        <v>254</v>
      </c>
      <c r="E27" s="1549" t="s">
        <v>255</v>
      </c>
      <c r="F27" s="1519" t="s">
        <v>139</v>
      </c>
      <c r="G27" s="1589" t="s">
        <v>187</v>
      </c>
      <c r="H27" s="1563">
        <v>10000000</v>
      </c>
      <c r="I27" s="1568" t="s">
        <v>140</v>
      </c>
      <c r="J27" s="1528">
        <v>1</v>
      </c>
      <c r="K27" s="1556"/>
      <c r="L27" s="1551"/>
      <c r="M27" s="1557" t="s">
        <v>256</v>
      </c>
      <c r="N27" s="1547" t="s">
        <v>257</v>
      </c>
      <c r="O27" s="1552" t="s">
        <v>143</v>
      </c>
      <c r="P27" s="1532" t="s">
        <v>144</v>
      </c>
      <c r="Q27" s="1554" t="s">
        <v>143</v>
      </c>
      <c r="R27" s="1517"/>
    </row>
    <row r="28" spans="1:18" ht="21">
      <c r="A28" s="1525" t="s">
        <v>126</v>
      </c>
      <c r="B28" s="1537" t="s">
        <v>238</v>
      </c>
      <c r="C28" s="1538" t="s">
        <v>258</v>
      </c>
      <c r="D28" s="1519" t="s">
        <v>259</v>
      </c>
      <c r="E28" s="1549" t="s">
        <v>260</v>
      </c>
      <c r="F28" s="1519" t="s">
        <v>139</v>
      </c>
      <c r="G28" s="1589" t="s">
        <v>261</v>
      </c>
      <c r="H28" s="1563">
        <v>35000000</v>
      </c>
      <c r="I28" s="1568" t="s">
        <v>140</v>
      </c>
      <c r="J28" s="1528">
        <v>1</v>
      </c>
      <c r="K28" s="1556"/>
      <c r="L28" s="1551"/>
      <c r="M28" s="1557" t="s">
        <v>262</v>
      </c>
      <c r="N28" s="1547" t="s">
        <v>263</v>
      </c>
      <c r="O28" s="1552"/>
      <c r="P28" s="1532" t="s">
        <v>144</v>
      </c>
      <c r="Q28" s="1554"/>
      <c r="R28" s="1517"/>
    </row>
    <row r="29" spans="1:18" ht="21">
      <c r="A29" s="1525" t="s">
        <v>126</v>
      </c>
      <c r="B29" s="1537" t="s">
        <v>264</v>
      </c>
      <c r="C29" s="1538" t="s">
        <v>265</v>
      </c>
      <c r="D29" s="1519" t="s">
        <v>266</v>
      </c>
      <c r="E29" s="1549" t="s">
        <v>267</v>
      </c>
      <c r="F29" s="1519" t="s">
        <v>139</v>
      </c>
      <c r="G29" s="1589" t="s">
        <v>268</v>
      </c>
      <c r="H29" s="1563"/>
      <c r="I29" s="1568" t="s">
        <v>140</v>
      </c>
      <c r="J29" s="1528">
        <v>1</v>
      </c>
      <c r="K29" s="1556"/>
      <c r="L29" s="1551"/>
      <c r="M29" s="1569"/>
      <c r="N29" s="1569" t="s">
        <v>269</v>
      </c>
      <c r="O29" s="1570"/>
      <c r="P29" s="1532" t="s">
        <v>144</v>
      </c>
      <c r="Q29" s="1537"/>
      <c r="R29" s="1517"/>
    </row>
    <row r="30" spans="1:18" ht="21">
      <c r="A30" s="1525" t="s">
        <v>126</v>
      </c>
      <c r="B30" s="1537" t="s">
        <v>264</v>
      </c>
      <c r="C30" s="1538" t="s">
        <v>270</v>
      </c>
      <c r="D30" s="1520" t="s">
        <v>271</v>
      </c>
      <c r="E30" s="1549" t="s">
        <v>272</v>
      </c>
      <c r="F30" s="1590" t="s">
        <v>139</v>
      </c>
      <c r="G30" s="1591" t="s">
        <v>130</v>
      </c>
      <c r="H30" s="1571">
        <v>68000000</v>
      </c>
      <c r="I30" s="1572" t="s">
        <v>140</v>
      </c>
      <c r="J30" s="1528">
        <v>1</v>
      </c>
      <c r="K30" s="1556"/>
      <c r="L30" s="1551"/>
      <c r="M30" s="1557" t="s">
        <v>273</v>
      </c>
      <c r="N30" s="1547" t="s">
        <v>274</v>
      </c>
      <c r="O30" s="1541" t="s">
        <v>143</v>
      </c>
      <c r="P30" s="1532" t="s">
        <v>144</v>
      </c>
      <c r="Q30" s="1537" t="s">
        <v>143</v>
      </c>
      <c r="R30" s="1518" t="s">
        <v>143</v>
      </c>
    </row>
    <row r="31" spans="1:18" ht="21">
      <c r="A31" s="1525" t="s">
        <v>126</v>
      </c>
      <c r="B31" s="1537" t="s">
        <v>264</v>
      </c>
      <c r="C31" s="1538" t="s">
        <v>275</v>
      </c>
      <c r="D31" s="1520" t="s">
        <v>276</v>
      </c>
      <c r="E31" s="1549" t="s">
        <v>277</v>
      </c>
      <c r="F31" s="1543" t="s">
        <v>139</v>
      </c>
      <c r="G31" s="1585" t="s">
        <v>130</v>
      </c>
      <c r="H31" s="1544">
        <v>6000000</v>
      </c>
      <c r="I31" s="1527" t="s">
        <v>150</v>
      </c>
      <c r="J31" s="1528">
        <v>0</v>
      </c>
      <c r="K31" s="1556"/>
      <c r="L31" s="1551"/>
      <c r="M31" s="1557" t="s">
        <v>143</v>
      </c>
      <c r="N31" s="1547" t="s">
        <v>143</v>
      </c>
      <c r="O31" s="1541" t="s">
        <v>143</v>
      </c>
      <c r="P31" s="1532" t="s">
        <v>133</v>
      </c>
      <c r="Q31" s="1537" t="s">
        <v>143</v>
      </c>
      <c r="R31" s="1517" t="s">
        <v>134</v>
      </c>
    </row>
    <row r="32" spans="1:18" ht="21">
      <c r="A32" s="1525" t="s">
        <v>126</v>
      </c>
      <c r="B32" s="1537" t="s">
        <v>264</v>
      </c>
      <c r="C32" s="1538" t="s">
        <v>278</v>
      </c>
      <c r="D32" s="1519" t="s">
        <v>279</v>
      </c>
      <c r="E32" s="1549" t="s">
        <v>280</v>
      </c>
      <c r="F32" s="1543" t="s">
        <v>139</v>
      </c>
      <c r="G32" s="1592" t="s">
        <v>130</v>
      </c>
      <c r="H32" s="1561">
        <v>6000000</v>
      </c>
      <c r="I32" s="1527" t="s">
        <v>140</v>
      </c>
      <c r="J32" s="1528">
        <v>1</v>
      </c>
      <c r="K32" s="1556"/>
      <c r="L32" s="1551"/>
      <c r="M32" s="1569" t="s">
        <v>143</v>
      </c>
      <c r="N32" s="1573" t="s">
        <v>281</v>
      </c>
      <c r="O32" s="1574" t="s">
        <v>143</v>
      </c>
      <c r="P32" s="1532" t="s">
        <v>133</v>
      </c>
      <c r="Q32" s="1537" t="s">
        <v>143</v>
      </c>
      <c r="R32" s="1517" t="s">
        <v>134</v>
      </c>
    </row>
    <row r="33" spans="1:18" ht="21">
      <c r="A33" s="1525" t="s">
        <v>126</v>
      </c>
      <c r="B33" s="1537" t="s">
        <v>264</v>
      </c>
      <c r="C33" s="1538" t="s">
        <v>282</v>
      </c>
      <c r="D33" s="1521" t="s">
        <v>283</v>
      </c>
      <c r="E33" s="1549" t="s">
        <v>284</v>
      </c>
      <c r="F33" s="1543" t="s">
        <v>139</v>
      </c>
      <c r="G33" s="1585" t="s">
        <v>130</v>
      </c>
      <c r="H33" s="1544" t="s">
        <v>143</v>
      </c>
      <c r="I33" s="1527" t="s">
        <v>140</v>
      </c>
      <c r="J33" s="1528">
        <v>1</v>
      </c>
      <c r="K33" s="1556"/>
      <c r="L33" s="1551"/>
      <c r="M33" s="1573" t="s">
        <v>143</v>
      </c>
      <c r="N33" s="1547" t="s">
        <v>285</v>
      </c>
      <c r="O33" s="1541" t="s">
        <v>143</v>
      </c>
      <c r="P33" s="1532" t="s">
        <v>133</v>
      </c>
      <c r="Q33" s="1537" t="s">
        <v>143</v>
      </c>
      <c r="R33" s="1517" t="s">
        <v>134</v>
      </c>
    </row>
    <row r="34" spans="1:18" ht="21">
      <c r="A34" s="1525" t="s">
        <v>126</v>
      </c>
      <c r="B34" s="1537" t="s">
        <v>264</v>
      </c>
      <c r="C34" s="1538" t="s">
        <v>286</v>
      </c>
      <c r="D34" s="1520" t="s">
        <v>287</v>
      </c>
      <c r="E34" s="1549" t="s">
        <v>288</v>
      </c>
      <c r="F34" s="1543" t="s">
        <v>139</v>
      </c>
      <c r="G34" s="1585" t="s">
        <v>130</v>
      </c>
      <c r="H34" s="1544">
        <v>31000000</v>
      </c>
      <c r="I34" s="1527" t="s">
        <v>140</v>
      </c>
      <c r="J34" s="1528">
        <v>1</v>
      </c>
      <c r="K34" s="1556"/>
      <c r="L34" s="1551"/>
      <c r="M34" s="1557" t="s">
        <v>289</v>
      </c>
      <c r="N34" s="1547" t="s">
        <v>290</v>
      </c>
      <c r="O34" s="1552" t="s">
        <v>291</v>
      </c>
      <c r="P34" s="1532" t="s">
        <v>144</v>
      </c>
      <c r="Q34" s="1554" t="s">
        <v>292</v>
      </c>
      <c r="R34" s="1517" t="s">
        <v>293</v>
      </c>
    </row>
    <row r="35" spans="1:18" ht="21">
      <c r="A35" s="1525" t="s">
        <v>126</v>
      </c>
      <c r="B35" s="1537" t="s">
        <v>294</v>
      </c>
      <c r="C35" s="1538" t="s">
        <v>295</v>
      </c>
      <c r="D35" s="1519" t="s">
        <v>296</v>
      </c>
      <c r="E35" s="1543" t="s">
        <v>297</v>
      </c>
      <c r="F35" s="1543" t="s">
        <v>139</v>
      </c>
      <c r="G35" s="1589" t="s">
        <v>298</v>
      </c>
      <c r="H35" s="1563">
        <v>1500000</v>
      </c>
      <c r="I35" s="1527" t="s">
        <v>140</v>
      </c>
      <c r="J35" s="1528">
        <v>1</v>
      </c>
      <c r="K35" s="1556"/>
      <c r="L35" s="1551"/>
      <c r="M35" s="1569" t="s">
        <v>143</v>
      </c>
      <c r="N35" s="1534" t="s">
        <v>299</v>
      </c>
      <c r="O35" s="1575" t="s">
        <v>143</v>
      </c>
      <c r="P35" s="1532" t="s">
        <v>144</v>
      </c>
      <c r="Q35" s="1537" t="s">
        <v>143</v>
      </c>
      <c r="R35" s="1517"/>
    </row>
    <row r="36" spans="1:18" ht="21">
      <c r="A36" s="1525" t="s">
        <v>126</v>
      </c>
      <c r="B36" s="1537" t="s">
        <v>294</v>
      </c>
      <c r="C36" s="1538" t="s">
        <v>300</v>
      </c>
      <c r="D36" s="1519" t="s">
        <v>301</v>
      </c>
      <c r="E36" s="1549" t="s">
        <v>302</v>
      </c>
      <c r="F36" s="1543" t="s">
        <v>139</v>
      </c>
      <c r="G36" s="1593" t="s">
        <v>298</v>
      </c>
      <c r="H36" s="1594">
        <v>1500000</v>
      </c>
      <c r="I36" s="1527" t="s">
        <v>140</v>
      </c>
      <c r="J36" s="1528">
        <v>1</v>
      </c>
      <c r="K36" s="1556"/>
      <c r="L36" s="1551"/>
      <c r="M36" s="1595" t="s">
        <v>143</v>
      </c>
      <c r="N36" s="1596" t="s">
        <v>303</v>
      </c>
      <c r="O36" s="1597" t="s">
        <v>143</v>
      </c>
      <c r="P36" s="1532" t="s">
        <v>144</v>
      </c>
      <c r="Q36" s="1537" t="s">
        <v>143</v>
      </c>
      <c r="R36" s="1517"/>
    </row>
    <row r="37" spans="1:18" ht="21">
      <c r="A37" s="1525" t="s">
        <v>126</v>
      </c>
      <c r="B37" s="1537" t="s">
        <v>294</v>
      </c>
      <c r="C37" s="1538" t="s">
        <v>304</v>
      </c>
      <c r="D37" s="1543" t="s">
        <v>305</v>
      </c>
      <c r="E37" s="1549" t="s">
        <v>306</v>
      </c>
      <c r="F37" s="1543" t="s">
        <v>139</v>
      </c>
      <c r="G37" s="1589" t="s">
        <v>130</v>
      </c>
      <c r="H37" s="1563">
        <v>1500000</v>
      </c>
      <c r="I37" s="1527" t="s">
        <v>140</v>
      </c>
      <c r="J37" s="1528">
        <v>1</v>
      </c>
      <c r="K37" s="1556"/>
      <c r="L37" s="1551"/>
      <c r="M37" s="1569" t="s">
        <v>143</v>
      </c>
      <c r="N37" s="1553" t="s">
        <v>307</v>
      </c>
      <c r="O37" s="1570" t="s">
        <v>143</v>
      </c>
      <c r="P37" s="1532" t="s">
        <v>144</v>
      </c>
      <c r="Q37" s="1537" t="s">
        <v>143</v>
      </c>
      <c r="R37" s="1517"/>
    </row>
    <row r="38" spans="1:18" ht="21">
      <c r="A38" s="1525" t="s">
        <v>126</v>
      </c>
      <c r="B38" s="1537" t="s">
        <v>294</v>
      </c>
      <c r="C38" s="1538" t="s">
        <v>308</v>
      </c>
      <c r="D38" s="1519" t="s">
        <v>309</v>
      </c>
      <c r="E38" s="1543" t="s">
        <v>310</v>
      </c>
      <c r="F38" s="1543" t="s">
        <v>139</v>
      </c>
      <c r="G38" s="1589" t="s">
        <v>298</v>
      </c>
      <c r="H38" s="1563">
        <v>5600000</v>
      </c>
      <c r="I38" s="1527" t="s">
        <v>150</v>
      </c>
      <c r="J38" s="1528">
        <v>0</v>
      </c>
      <c r="K38" s="1556"/>
      <c r="L38" s="1551"/>
      <c r="M38" s="1569" t="s">
        <v>143</v>
      </c>
      <c r="N38" s="1553" t="s">
        <v>143</v>
      </c>
      <c r="O38" s="1570" t="s">
        <v>143</v>
      </c>
      <c r="P38" s="1532" t="s">
        <v>133</v>
      </c>
      <c r="Q38" s="1537" t="s">
        <v>143</v>
      </c>
      <c r="R38" s="1517" t="s">
        <v>134</v>
      </c>
    </row>
    <row r="39" spans="1:18" ht="21">
      <c r="A39" s="1525" t="s">
        <v>126</v>
      </c>
      <c r="B39" s="1537" t="s">
        <v>294</v>
      </c>
      <c r="C39" s="1538" t="s">
        <v>311</v>
      </c>
      <c r="D39" s="1519" t="s">
        <v>312</v>
      </c>
      <c r="E39" s="1543" t="s">
        <v>313</v>
      </c>
      <c r="F39" s="1543" t="s">
        <v>139</v>
      </c>
      <c r="G39" s="1589" t="s">
        <v>242</v>
      </c>
      <c r="H39" s="1563">
        <v>20000000</v>
      </c>
      <c r="I39" s="1527" t="s">
        <v>140</v>
      </c>
      <c r="J39" s="1528">
        <v>1</v>
      </c>
      <c r="K39" s="1556"/>
      <c r="L39" s="1551"/>
      <c r="M39" s="1569" t="s">
        <v>314</v>
      </c>
      <c r="N39" s="1553" t="s">
        <v>315</v>
      </c>
      <c r="O39" s="1570" t="s">
        <v>143</v>
      </c>
      <c r="P39" s="1532" t="s">
        <v>144</v>
      </c>
      <c r="Q39" s="1537" t="s">
        <v>143</v>
      </c>
      <c r="R39" s="1517"/>
    </row>
    <row r="40" spans="1:18" ht="21">
      <c r="A40" s="1525" t="s">
        <v>126</v>
      </c>
      <c r="B40" s="1537" t="s">
        <v>294</v>
      </c>
      <c r="C40" s="1538" t="s">
        <v>316</v>
      </c>
      <c r="D40" s="1519" t="s">
        <v>317</v>
      </c>
      <c r="E40" s="1543" t="s">
        <v>318</v>
      </c>
      <c r="F40" s="1543" t="s">
        <v>139</v>
      </c>
      <c r="G40" s="1589" t="s">
        <v>242</v>
      </c>
      <c r="H40" s="1563">
        <v>1500000</v>
      </c>
      <c r="I40" s="1527" t="s">
        <v>150</v>
      </c>
      <c r="J40" s="1528">
        <v>0</v>
      </c>
      <c r="K40" s="1556"/>
      <c r="L40" s="1551"/>
      <c r="M40" s="1569" t="s">
        <v>143</v>
      </c>
      <c r="N40" s="1553" t="s">
        <v>319</v>
      </c>
      <c r="O40" s="1570" t="s">
        <v>143</v>
      </c>
      <c r="P40" s="1532" t="s">
        <v>133</v>
      </c>
      <c r="Q40" s="1537" t="s">
        <v>143</v>
      </c>
      <c r="R40" s="1517" t="s">
        <v>134</v>
      </c>
    </row>
    <row r="41" spans="1:18" ht="21">
      <c r="A41" s="1525" t="s">
        <v>126</v>
      </c>
      <c r="B41" s="1537" t="s">
        <v>294</v>
      </c>
      <c r="C41" s="1538" t="s">
        <v>320</v>
      </c>
      <c r="D41" s="1519" t="s">
        <v>321</v>
      </c>
      <c r="E41" s="1549" t="s">
        <v>322</v>
      </c>
      <c r="F41" s="1543" t="s">
        <v>139</v>
      </c>
      <c r="G41" s="1589" t="s">
        <v>298</v>
      </c>
      <c r="H41" s="1563">
        <v>1500000</v>
      </c>
      <c r="I41" s="1527" t="s">
        <v>150</v>
      </c>
      <c r="J41" s="1528">
        <v>1</v>
      </c>
      <c r="K41" s="1556"/>
      <c r="L41" s="1551"/>
      <c r="M41" s="1569" t="s">
        <v>143</v>
      </c>
      <c r="N41" s="1553" t="s">
        <v>323</v>
      </c>
      <c r="O41" s="1570" t="s">
        <v>143</v>
      </c>
      <c r="P41" s="1532" t="s">
        <v>144</v>
      </c>
      <c r="Q41" s="1537" t="s">
        <v>143</v>
      </c>
      <c r="R41" s="1517" t="s">
        <v>134</v>
      </c>
    </row>
    <row r="42" spans="1:18" ht="21">
      <c r="A42" s="1525" t="s">
        <v>126</v>
      </c>
      <c r="B42" s="1537" t="s">
        <v>324</v>
      </c>
      <c r="C42" s="1538" t="s">
        <v>325</v>
      </c>
      <c r="D42" s="1543" t="s">
        <v>326</v>
      </c>
      <c r="E42" s="1549" t="s">
        <v>327</v>
      </c>
      <c r="F42" s="1543" t="s">
        <v>139</v>
      </c>
      <c r="G42" s="1589" t="s">
        <v>130</v>
      </c>
      <c r="H42" s="1563">
        <v>18000000</v>
      </c>
      <c r="I42" s="1527" t="s">
        <v>140</v>
      </c>
      <c r="J42" s="1528">
        <v>1</v>
      </c>
      <c r="K42" s="1556"/>
      <c r="L42" s="1551"/>
      <c r="M42" s="1569" t="s">
        <v>328</v>
      </c>
      <c r="N42" s="1553" t="s">
        <v>329</v>
      </c>
      <c r="O42" s="1576"/>
      <c r="P42" s="1532" t="s">
        <v>144</v>
      </c>
      <c r="Q42" s="1554"/>
      <c r="R42" s="1517" t="s">
        <v>330</v>
      </c>
    </row>
    <row r="43" spans="1:18" ht="21">
      <c r="A43" s="1525" t="s">
        <v>126</v>
      </c>
      <c r="B43" s="1537" t="s">
        <v>324</v>
      </c>
      <c r="C43" s="1538" t="s">
        <v>331</v>
      </c>
      <c r="D43" s="1543" t="s">
        <v>332</v>
      </c>
      <c r="E43" s="1549" t="s">
        <v>333</v>
      </c>
      <c r="F43" s="1543" t="s">
        <v>139</v>
      </c>
      <c r="G43" s="1589" t="s">
        <v>130</v>
      </c>
      <c r="H43" s="1563">
        <v>81000000</v>
      </c>
      <c r="I43" s="1527" t="s">
        <v>140</v>
      </c>
      <c r="J43" s="1528">
        <v>1</v>
      </c>
      <c r="K43" s="1556"/>
      <c r="L43" s="1551"/>
      <c r="M43" s="1569" t="s">
        <v>334</v>
      </c>
      <c r="N43" s="1553" t="s">
        <v>335</v>
      </c>
      <c r="O43" s="1576" t="s">
        <v>336</v>
      </c>
      <c r="P43" s="1532" t="s">
        <v>144</v>
      </c>
      <c r="Q43" s="1554" t="s">
        <v>337</v>
      </c>
      <c r="R43" s="1517"/>
    </row>
    <row r="44" spans="1:18" ht="21">
      <c r="A44" s="1525" t="s">
        <v>126</v>
      </c>
      <c r="B44" s="1537" t="s">
        <v>324</v>
      </c>
      <c r="C44" s="1538" t="s">
        <v>338</v>
      </c>
      <c r="D44" s="1543" t="s">
        <v>339</v>
      </c>
      <c r="E44" s="1549" t="s">
        <v>333</v>
      </c>
      <c r="F44" s="1543" t="s">
        <v>139</v>
      </c>
      <c r="G44" s="1589" t="s">
        <v>130</v>
      </c>
      <c r="H44" s="1563">
        <v>20000000</v>
      </c>
      <c r="I44" s="1527" t="s">
        <v>150</v>
      </c>
      <c r="J44" s="1528">
        <v>1</v>
      </c>
      <c r="K44" s="1556"/>
      <c r="L44" s="1551"/>
      <c r="M44" s="1569" t="s">
        <v>143</v>
      </c>
      <c r="N44" s="1553" t="s">
        <v>340</v>
      </c>
      <c r="O44" s="1570" t="s">
        <v>143</v>
      </c>
      <c r="P44" s="1532" t="s">
        <v>144</v>
      </c>
      <c r="Q44" s="1537" t="s">
        <v>143</v>
      </c>
      <c r="R44" s="1517" t="s">
        <v>134</v>
      </c>
    </row>
    <row r="45" spans="1:18" ht="21">
      <c r="A45" s="1525" t="s">
        <v>126</v>
      </c>
      <c r="B45" s="1537" t="s">
        <v>324</v>
      </c>
      <c r="C45" s="1538" t="s">
        <v>341</v>
      </c>
      <c r="D45" s="1543" t="s">
        <v>342</v>
      </c>
      <c r="E45" s="1549" t="s">
        <v>333</v>
      </c>
      <c r="F45" s="1543" t="s">
        <v>139</v>
      </c>
      <c r="G45" s="1589" t="s">
        <v>130</v>
      </c>
      <c r="H45" s="1563">
        <v>6000000</v>
      </c>
      <c r="I45" s="1527" t="s">
        <v>150</v>
      </c>
      <c r="J45" s="1528">
        <v>0</v>
      </c>
      <c r="K45" s="1556"/>
      <c r="L45" s="1551"/>
      <c r="M45" s="1569" t="s">
        <v>143</v>
      </c>
      <c r="N45" s="1553"/>
      <c r="O45" s="1570" t="s">
        <v>143</v>
      </c>
      <c r="P45" s="1532" t="s">
        <v>133</v>
      </c>
      <c r="Q45" s="1537" t="s">
        <v>143</v>
      </c>
      <c r="R45" s="1517" t="s">
        <v>134</v>
      </c>
    </row>
    <row r="46" spans="1:18" ht="21">
      <c r="A46" s="1525" t="s">
        <v>126</v>
      </c>
      <c r="B46" s="1537" t="s">
        <v>324</v>
      </c>
      <c r="C46" s="1538" t="s">
        <v>343</v>
      </c>
      <c r="D46" s="1543" t="s">
        <v>344</v>
      </c>
      <c r="E46" s="1549" t="s">
        <v>345</v>
      </c>
      <c r="F46" s="1543" t="s">
        <v>139</v>
      </c>
      <c r="G46" s="1589" t="s">
        <v>130</v>
      </c>
      <c r="H46" s="1563">
        <v>128000000</v>
      </c>
      <c r="I46" s="1527" t="s">
        <v>150</v>
      </c>
      <c r="J46" s="1528">
        <v>0</v>
      </c>
      <c r="K46" s="1556"/>
      <c r="L46" s="1551"/>
      <c r="M46" s="1569" t="s">
        <v>143</v>
      </c>
      <c r="N46" s="1553"/>
      <c r="O46" s="1570" t="s">
        <v>143</v>
      </c>
      <c r="P46" s="1532" t="s">
        <v>133</v>
      </c>
      <c r="Q46" s="1537" t="s">
        <v>143</v>
      </c>
      <c r="R46" s="1517" t="s">
        <v>134</v>
      </c>
    </row>
    <row r="47" spans="1:18" ht="21">
      <c r="A47" s="1525" t="s">
        <v>126</v>
      </c>
      <c r="B47" s="1537" t="s">
        <v>324</v>
      </c>
      <c r="C47" s="1538" t="s">
        <v>346</v>
      </c>
      <c r="D47" s="1543" t="s">
        <v>347</v>
      </c>
      <c r="E47" s="1549" t="s">
        <v>348</v>
      </c>
      <c r="F47" s="1543" t="s">
        <v>139</v>
      </c>
      <c r="G47" s="1589" t="s">
        <v>130</v>
      </c>
      <c r="H47" s="1563">
        <v>6000000</v>
      </c>
      <c r="I47" s="1527" t="s">
        <v>150</v>
      </c>
      <c r="J47" s="1528">
        <v>0</v>
      </c>
      <c r="K47" s="1556"/>
      <c r="L47" s="1551"/>
      <c r="M47" s="1569" t="s">
        <v>143</v>
      </c>
      <c r="N47" s="1553"/>
      <c r="O47" s="1570" t="s">
        <v>143</v>
      </c>
      <c r="P47" s="1532" t="s">
        <v>133</v>
      </c>
      <c r="Q47" s="1537" t="s">
        <v>143</v>
      </c>
      <c r="R47" s="1517" t="s">
        <v>134</v>
      </c>
    </row>
    <row r="48" spans="1:18" ht="21">
      <c r="A48" s="1525" t="s">
        <v>126</v>
      </c>
      <c r="B48" s="1537" t="s">
        <v>324</v>
      </c>
      <c r="C48" s="1538" t="s">
        <v>349</v>
      </c>
      <c r="D48" s="1543" t="s">
        <v>350</v>
      </c>
      <c r="E48" s="1549" t="s">
        <v>351</v>
      </c>
      <c r="F48" s="1543" t="s">
        <v>139</v>
      </c>
      <c r="G48" s="1589" t="s">
        <v>242</v>
      </c>
      <c r="H48" s="1563">
        <v>15000000</v>
      </c>
      <c r="I48" s="1527" t="s">
        <v>132</v>
      </c>
      <c r="J48" s="1528">
        <v>0.1</v>
      </c>
      <c r="K48" s="1556"/>
      <c r="L48" s="1551"/>
      <c r="M48" s="1569" t="s">
        <v>352</v>
      </c>
      <c r="N48" s="1553" t="s">
        <v>353</v>
      </c>
      <c r="O48" s="1568" t="s">
        <v>354</v>
      </c>
      <c r="P48" s="1532" t="s">
        <v>355</v>
      </c>
      <c r="Q48" s="1537" t="s">
        <v>143</v>
      </c>
      <c r="R48" s="1517"/>
    </row>
    <row r="49" spans="1:18" ht="21">
      <c r="A49" s="1525" t="s">
        <v>126</v>
      </c>
      <c r="B49" s="1537" t="s">
        <v>324</v>
      </c>
      <c r="C49" s="1538" t="s">
        <v>356</v>
      </c>
      <c r="D49" s="1543" t="s">
        <v>357</v>
      </c>
      <c r="E49" s="1549" t="s">
        <v>351</v>
      </c>
      <c r="F49" s="1543" t="s">
        <v>139</v>
      </c>
      <c r="G49" s="1589" t="s">
        <v>242</v>
      </c>
      <c r="H49" s="1563">
        <v>12000000</v>
      </c>
      <c r="I49" s="1527" t="s">
        <v>150</v>
      </c>
      <c r="J49" s="1528">
        <v>0.6</v>
      </c>
      <c r="K49" s="1556"/>
      <c r="L49" s="1551"/>
      <c r="M49" s="1569"/>
      <c r="N49" s="1553" t="s">
        <v>358</v>
      </c>
      <c r="O49" s="1568" t="s">
        <v>354</v>
      </c>
      <c r="P49" s="1532" t="s">
        <v>355</v>
      </c>
      <c r="Q49" s="1537" t="s">
        <v>143</v>
      </c>
      <c r="R49" s="1517"/>
    </row>
    <row r="50" spans="1:18" ht="21">
      <c r="A50" s="1525" t="s">
        <v>126</v>
      </c>
      <c r="B50" s="1537" t="s">
        <v>324</v>
      </c>
      <c r="C50" s="1538" t="s">
        <v>359</v>
      </c>
      <c r="D50" s="1543" t="s">
        <v>360</v>
      </c>
      <c r="E50" s="1549" t="s">
        <v>361</v>
      </c>
      <c r="F50" s="1543" t="s">
        <v>139</v>
      </c>
      <c r="G50" s="1589" t="s">
        <v>130</v>
      </c>
      <c r="H50" s="1563">
        <v>20000000</v>
      </c>
      <c r="I50" s="1568" t="s">
        <v>132</v>
      </c>
      <c r="J50" s="1528">
        <v>1</v>
      </c>
      <c r="K50" s="1556"/>
      <c r="L50" s="1551"/>
      <c r="M50" s="1569" t="s">
        <v>362</v>
      </c>
      <c r="N50" s="1553" t="s">
        <v>363</v>
      </c>
      <c r="O50" s="1570" t="s">
        <v>143</v>
      </c>
      <c r="P50" s="1532" t="s">
        <v>144</v>
      </c>
      <c r="Q50" s="1537" t="s">
        <v>143</v>
      </c>
      <c r="R50" s="1517"/>
    </row>
    <row r="51" spans="1:18">
      <c r="M51" s="1567"/>
      <c r="N51" s="1567"/>
      <c r="P51" s="1567"/>
    </row>
    <row r="52" spans="1:18">
      <c r="M52" s="1567"/>
      <c r="N52" s="1567"/>
      <c r="P52" s="1567"/>
    </row>
    <row r="53" spans="1:18" ht="21">
      <c r="A53" s="1577" t="s">
        <v>123</v>
      </c>
      <c r="M53" s="1567"/>
      <c r="N53" s="1567"/>
      <c r="P53" s="1567"/>
    </row>
    <row r="54" spans="1:18" ht="21">
      <c r="A54" s="1565" t="s">
        <v>144</v>
      </c>
      <c r="M54" s="1567"/>
      <c r="N54" s="1567"/>
      <c r="P54" s="1567"/>
    </row>
    <row r="55" spans="1:18" ht="21">
      <c r="A55" s="1565" t="s">
        <v>133</v>
      </c>
      <c r="M55" s="1567"/>
      <c r="N55" s="1567"/>
      <c r="P55" s="1567"/>
    </row>
    <row r="56" spans="1:18" ht="21">
      <c r="A56" s="1565" t="s">
        <v>355</v>
      </c>
      <c r="M56" s="1567"/>
      <c r="N56" s="1567"/>
      <c r="P56" s="1567"/>
    </row>
    <row r="57" spans="1:18" ht="21">
      <c r="A57" s="1565" t="s">
        <v>237</v>
      </c>
      <c r="M57" s="1567"/>
      <c r="N57" s="1567"/>
      <c r="P57" s="1567"/>
    </row>
    <row r="58" spans="1:18" ht="21">
      <c r="A58" s="1565" t="s">
        <v>152</v>
      </c>
      <c r="M58" s="1567"/>
      <c r="N58" s="1567"/>
      <c r="P58" s="1567"/>
    </row>
    <row r="59" spans="1:18" ht="21">
      <c r="A59" s="1565" t="s">
        <v>364</v>
      </c>
      <c r="M59" s="1567"/>
      <c r="N59" s="1567"/>
      <c r="P59" s="1567"/>
    </row>
    <row r="60" spans="1:18" ht="21">
      <c r="A60" s="1565" t="s">
        <v>217</v>
      </c>
      <c r="M60" s="1567"/>
      <c r="N60" s="1567"/>
      <c r="P60" s="1567"/>
    </row>
    <row r="61" spans="1:18" ht="21">
      <c r="A61" s="1565" t="s">
        <v>365</v>
      </c>
      <c r="M61" s="1567"/>
      <c r="N61" s="1567"/>
      <c r="P61" s="1567"/>
    </row>
    <row r="62" spans="1:18" ht="21">
      <c r="A62" s="1565" t="s">
        <v>366</v>
      </c>
      <c r="M62" s="1567"/>
      <c r="N62" s="1567"/>
      <c r="P62" s="1567"/>
    </row>
    <row r="63" spans="1:18" ht="21">
      <c r="A63" s="1565" t="s">
        <v>182</v>
      </c>
      <c r="M63" s="1567"/>
      <c r="N63" s="1567"/>
      <c r="P63" s="1567"/>
    </row>
    <row r="64" spans="1:18">
      <c r="M64" s="1567"/>
      <c r="N64" s="1567"/>
      <c r="P64" s="1567"/>
    </row>
    <row r="65" spans="13:16">
      <c r="M65" s="1567"/>
      <c r="N65" s="1567"/>
      <c r="P65" s="1567"/>
    </row>
    <row r="66" spans="13:16">
      <c r="M66" s="1567"/>
      <c r="N66" s="1567"/>
      <c r="P66" s="1567"/>
    </row>
    <row r="67" spans="13:16">
      <c r="M67" s="1567"/>
      <c r="N67" s="1567"/>
      <c r="P67" s="1567"/>
    </row>
  </sheetData>
  <mergeCells count="1">
    <mergeCell ref="C6:F8"/>
  </mergeCells>
  <dataValidations count="4">
    <dataValidation type="list" allowBlank="1" showErrorMessage="1" sqref="I6:I50" xr:uid="{B48F79EE-32BC-444B-9E5A-824274511C85}">
      <formula1>"เร็วกว่าแผน,เป็นไปตามแผน,ล่าช้ากว่าแผน,ยังไม่เริ่มดำเนินโครงการ"</formula1>
    </dataValidation>
    <dataValidation type="list" allowBlank="1" sqref="G9:G50" xr:uid="{D180569B-EAA4-4CC7-8A3E-743335759EC1}">
      <formula1>"-โปรดเลือก-,เงินทุนภายใน,เงินทุนจากภาครัฐ,เงินทุนจากภาคเอกชน,เงินทุนจากองค์กรในกำกับของรัฐ,เงินทุนจากองค์กรปกครองส่วนท้องถิ่น,เงินทุนจากหน่วยงาน/องค์กรต่างประเทศ,อื่น ๆ (โปรดระบุในช่องหมายเหตุ)"</formula1>
    </dataValidation>
    <dataValidation type="list" allowBlank="1" showInputMessage="1" showErrorMessage="1" sqref="A55" xr:uid="{130E9EBB-3834-48AA-96FE-3AC4C0B0AB99}">
      <formula1>$A$2:$A$3</formula1>
    </dataValidation>
    <dataValidation type="list" allowBlank="1" showInputMessage="1" showErrorMessage="1" sqref="A54 P15:P19 P21:P50 P6:P13" xr:uid="{9CE2F773-B664-4C2E-91A5-A30FD7A78C70}">
      <formula1>$A$50:$A$59</formula1>
    </dataValidation>
  </dataValidation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2616D6-946C-474A-9A78-A20FBD0101F5}">
  <sheetPr codeName="Sheet2">
    <tabColor theme="9" tint="0.79998168889431442"/>
  </sheetPr>
  <dimension ref="A1:AJ35"/>
  <sheetViews>
    <sheetView zoomScale="85" zoomScaleNormal="85" workbookViewId="0">
      <pane ySplit="5" topLeftCell="A7" activePane="bottomLeft" state="frozen"/>
      <selection pane="bottomLeft" sqref="A1:B3"/>
    </sheetView>
  </sheetViews>
  <sheetFormatPr defaultColWidth="9.109375" defaultRowHeight="16.8"/>
  <cols>
    <col min="1" max="1" width="17.33203125" style="1" customWidth="1"/>
    <col min="2" max="2" width="47.6640625" style="1" customWidth="1"/>
    <col min="3" max="3" width="15.21875" style="1" bestFit="1" customWidth="1"/>
    <col min="4" max="4" width="40.21875" style="2" customWidth="1"/>
    <col min="5" max="5" width="68.88671875" style="1" customWidth="1"/>
    <col min="6" max="6" width="32.88671875" style="1" customWidth="1"/>
    <col min="7" max="7" width="14.33203125" style="1" customWidth="1"/>
    <col min="8" max="8" width="14.33203125" style="3" customWidth="1"/>
    <col min="9" max="9" width="17.6640625" style="1" customWidth="1"/>
    <col min="10" max="10" width="17.33203125" style="1" customWidth="1"/>
    <col min="11" max="11" width="23.109375" style="6" customWidth="1"/>
    <col min="12" max="12" width="26.109375" style="1" customWidth="1"/>
    <col min="13" max="13" width="14.33203125" style="1" customWidth="1"/>
    <col min="14" max="14" width="20.109375" style="3" customWidth="1"/>
    <col min="15" max="15" width="14.33203125" style="1" customWidth="1"/>
    <col min="16" max="16" width="63.109375" style="2" customWidth="1"/>
    <col min="17" max="18" width="63.109375" style="61" customWidth="1"/>
    <col min="19" max="19" width="23.109375" style="925" customWidth="1"/>
    <col min="20" max="20" width="9.109375" style="1"/>
    <col min="21" max="21" width="10" style="1" customWidth="1"/>
    <col min="22" max="22" width="11.33203125" style="1" bestFit="1" customWidth="1"/>
    <col min="23" max="23" width="14.33203125" style="1" bestFit="1" customWidth="1"/>
    <col min="24" max="27" width="9.109375" style="1"/>
    <col min="28" max="28" width="11.88671875" style="1" bestFit="1" customWidth="1"/>
    <col min="29" max="30" width="9.109375" style="1"/>
    <col min="31" max="31" width="7.109375" style="1" bestFit="1" customWidth="1"/>
    <col min="32" max="32" width="8.88671875" style="1" bestFit="1" customWidth="1"/>
    <col min="33" max="34" width="8.6640625" style="1" bestFit="1" customWidth="1"/>
    <col min="35" max="16384" width="9.109375" style="1"/>
  </cols>
  <sheetData>
    <row r="1" spans="1:36" ht="13.8">
      <c r="A1" s="69" t="s">
        <v>104</v>
      </c>
      <c r="B1" s="69" t="s">
        <v>105</v>
      </c>
      <c r="C1" s="236"/>
      <c r="D1" s="91"/>
      <c r="E1" s="69"/>
      <c r="F1" s="69"/>
      <c r="G1" s="69"/>
      <c r="H1" s="92"/>
      <c r="I1" s="69"/>
      <c r="J1" s="69"/>
      <c r="K1" s="93"/>
      <c r="L1" s="69"/>
      <c r="M1" s="69"/>
      <c r="N1" s="92"/>
      <c r="O1" s="69"/>
      <c r="P1" s="91"/>
      <c r="Q1" s="91"/>
      <c r="R1" s="91"/>
      <c r="S1" s="81"/>
      <c r="T1" s="69"/>
      <c r="U1" s="69"/>
      <c r="V1" s="69"/>
      <c r="W1" s="69"/>
      <c r="X1" s="69"/>
      <c r="Y1" s="69"/>
      <c r="Z1" s="69"/>
      <c r="AA1" s="69"/>
      <c r="AB1" s="69"/>
    </row>
    <row r="2" spans="1:36" ht="13.8">
      <c r="A2" s="69" t="s">
        <v>106</v>
      </c>
      <c r="B2" s="69" t="s">
        <v>107</v>
      </c>
      <c r="C2" s="92"/>
      <c r="D2" s="91"/>
      <c r="E2" s="69"/>
      <c r="F2" s="69"/>
      <c r="G2" s="69"/>
      <c r="H2" s="92"/>
      <c r="I2" s="69"/>
      <c r="J2" s="69"/>
      <c r="K2" s="93"/>
      <c r="L2" s="69"/>
      <c r="M2" s="69"/>
      <c r="N2" s="92"/>
      <c r="O2" s="69"/>
      <c r="P2" s="91"/>
      <c r="Q2" s="91"/>
      <c r="R2" s="91"/>
      <c r="S2" s="81"/>
      <c r="T2" s="69"/>
      <c r="U2" s="69"/>
      <c r="V2" s="69"/>
      <c r="W2" s="69"/>
      <c r="X2" s="69"/>
      <c r="Y2" s="69"/>
      <c r="Z2" s="69"/>
      <c r="AA2" s="69"/>
      <c r="AB2" s="69"/>
    </row>
    <row r="3" spans="1:36" ht="13.8">
      <c r="A3" s="69" t="s">
        <v>108</v>
      </c>
      <c r="B3" s="69" t="s">
        <v>15</v>
      </c>
      <c r="C3" s="92"/>
      <c r="D3" s="91"/>
      <c r="E3" s="69"/>
      <c r="F3" s="69"/>
      <c r="G3" s="69"/>
      <c r="H3" s="92"/>
      <c r="I3" s="69"/>
      <c r="J3" s="69"/>
      <c r="K3" s="93"/>
      <c r="L3" s="69"/>
      <c r="M3" s="69"/>
      <c r="N3" s="92"/>
      <c r="O3" s="69"/>
      <c r="P3" s="91"/>
      <c r="Q3" s="91"/>
      <c r="R3" s="91"/>
      <c r="S3" s="81"/>
      <c r="T3" s="69"/>
      <c r="U3" s="69"/>
      <c r="V3" s="69"/>
      <c r="W3" s="69"/>
      <c r="X3" s="69"/>
      <c r="Y3" s="69"/>
      <c r="Z3" s="69"/>
      <c r="AA3" s="69"/>
      <c r="AB3" s="69"/>
    </row>
    <row r="4" spans="1:36" ht="24.9" customHeight="1" thickBot="1">
      <c r="A4" s="70"/>
      <c r="B4" s="70"/>
      <c r="C4" s="92"/>
      <c r="D4" s="94"/>
      <c r="E4" s="70"/>
      <c r="F4" s="70"/>
      <c r="G4" s="70"/>
      <c r="H4" s="95"/>
      <c r="I4" s="96"/>
      <c r="J4" s="97">
        <v>24259</v>
      </c>
      <c r="K4" s="96"/>
      <c r="L4" s="70"/>
      <c r="M4" s="70"/>
      <c r="N4" s="95"/>
      <c r="O4" s="70"/>
      <c r="P4" s="94"/>
      <c r="Q4" s="98" t="s">
        <v>367</v>
      </c>
      <c r="R4" s="98"/>
      <c r="S4" s="81"/>
      <c r="T4" s="69"/>
      <c r="U4" s="69"/>
      <c r="V4" s="69"/>
      <c r="W4" s="69"/>
      <c r="X4" s="69"/>
      <c r="Y4" s="69"/>
      <c r="Z4" s="69"/>
      <c r="AA4" s="69"/>
      <c r="AB4" s="69"/>
      <c r="AD4" s="62"/>
      <c r="AE4" s="62"/>
      <c r="AF4" s="62"/>
      <c r="AG4" s="62"/>
      <c r="AH4" s="62"/>
      <c r="AI4" s="62"/>
      <c r="AJ4" s="62"/>
    </row>
    <row r="5" spans="1:36" s="64" customFormat="1" ht="102.6" thickBot="1">
      <c r="A5" s="75" t="s">
        <v>1</v>
      </c>
      <c r="B5" s="72" t="s">
        <v>110</v>
      </c>
      <c r="C5" s="73" t="s">
        <v>111</v>
      </c>
      <c r="D5" s="75" t="s">
        <v>112</v>
      </c>
      <c r="E5" s="671" t="s">
        <v>113</v>
      </c>
      <c r="F5" s="671" t="s">
        <v>114</v>
      </c>
      <c r="G5" s="75" t="s">
        <v>115</v>
      </c>
      <c r="H5" s="75" t="s">
        <v>116</v>
      </c>
      <c r="I5" s="75" t="s">
        <v>117</v>
      </c>
      <c r="J5" s="75" t="s">
        <v>368</v>
      </c>
      <c r="K5" s="75" t="s">
        <v>119</v>
      </c>
      <c r="L5" s="75" t="s">
        <v>120</v>
      </c>
      <c r="M5" s="75" t="s">
        <v>122</v>
      </c>
      <c r="N5" s="75" t="s">
        <v>123</v>
      </c>
      <c r="O5" s="75" t="s">
        <v>124</v>
      </c>
      <c r="P5" s="75" t="s">
        <v>125</v>
      </c>
      <c r="Q5" s="671" t="s">
        <v>369</v>
      </c>
      <c r="R5" s="75"/>
      <c r="S5" s="227" t="s">
        <v>370</v>
      </c>
      <c r="T5" s="76" t="s">
        <v>371</v>
      </c>
      <c r="U5" s="77"/>
      <c r="V5" s="77"/>
      <c r="W5" s="77"/>
      <c r="X5" s="77"/>
      <c r="Y5" s="77"/>
      <c r="Z5" s="77"/>
      <c r="AA5" s="77"/>
      <c r="AB5" s="77"/>
      <c r="AD5" s="65" t="s">
        <v>372</v>
      </c>
      <c r="AE5" s="65" t="s">
        <v>373</v>
      </c>
      <c r="AF5" s="65" t="s">
        <v>140</v>
      </c>
      <c r="AG5" s="65" t="s">
        <v>132</v>
      </c>
      <c r="AH5" s="65" t="s">
        <v>150</v>
      </c>
      <c r="AI5" s="66"/>
      <c r="AJ5" s="66"/>
    </row>
    <row r="6" spans="1:36" s="4" customFormat="1" ht="20.399999999999999">
      <c r="A6" s="99" t="s">
        <v>374</v>
      </c>
      <c r="B6" s="100" t="s">
        <v>127</v>
      </c>
      <c r="C6" s="101"/>
      <c r="D6" s="102"/>
      <c r="E6" s="101"/>
      <c r="F6" s="103"/>
      <c r="G6" s="104"/>
      <c r="H6" s="105"/>
      <c r="I6" s="106"/>
      <c r="J6" s="104"/>
      <c r="K6" s="107"/>
      <c r="L6" s="104"/>
      <c r="M6" s="104"/>
      <c r="N6" s="104"/>
      <c r="O6" s="104"/>
      <c r="P6" s="1606"/>
      <c r="Q6" s="1608"/>
      <c r="R6" s="109"/>
      <c r="S6" s="1610"/>
      <c r="T6" s="110" t="s">
        <v>375</v>
      </c>
      <c r="U6" s="79" t="s">
        <v>376</v>
      </c>
      <c r="V6" s="79" t="s">
        <v>377</v>
      </c>
      <c r="W6" s="79" t="s">
        <v>378</v>
      </c>
      <c r="X6" s="79" t="s">
        <v>379</v>
      </c>
      <c r="Y6" s="79" t="s">
        <v>380</v>
      </c>
      <c r="Z6" s="79" t="s">
        <v>381</v>
      </c>
      <c r="AA6" s="79" t="s">
        <v>382</v>
      </c>
      <c r="AB6" s="80" t="s">
        <v>383</v>
      </c>
      <c r="AD6" s="63">
        <v>10</v>
      </c>
      <c r="AE6" s="63"/>
      <c r="AF6" s="63"/>
      <c r="AG6" s="63"/>
      <c r="AH6" s="63"/>
      <c r="AI6" s="67"/>
      <c r="AJ6" s="67"/>
    </row>
    <row r="7" spans="1:36" s="4" customFormat="1" ht="20.399999999999999">
      <c r="A7" s="99" t="s">
        <v>374</v>
      </c>
      <c r="B7" s="100" t="s">
        <v>128</v>
      </c>
      <c r="C7" s="111"/>
      <c r="D7" s="112"/>
      <c r="E7" s="111"/>
      <c r="F7" s="113"/>
      <c r="G7" s="104"/>
      <c r="H7" s="105"/>
      <c r="I7" s="106"/>
      <c r="J7" s="104"/>
      <c r="K7" s="107"/>
      <c r="L7" s="104"/>
      <c r="M7" s="104"/>
      <c r="N7" s="104"/>
      <c r="O7" s="104"/>
      <c r="P7" s="1607"/>
      <c r="Q7" s="1609"/>
      <c r="R7" s="114"/>
      <c r="S7" s="1611"/>
      <c r="T7" s="115" t="s">
        <v>384</v>
      </c>
      <c r="U7" s="84">
        <f>(K9+K14+K15+K16)/4</f>
        <v>1</v>
      </c>
      <c r="V7" s="84">
        <f>(K17+K18+K19+K20)/4</f>
        <v>1</v>
      </c>
      <c r="W7" s="84">
        <f>(K21+K22)/2</f>
        <v>0.9</v>
      </c>
      <c r="X7" s="84"/>
      <c r="Y7" s="84"/>
      <c r="Z7" s="84"/>
      <c r="AA7" s="84"/>
      <c r="AB7" s="85">
        <f>AVERAGE(U7:W7)</f>
        <v>0.96666666666666667</v>
      </c>
      <c r="AD7" s="67"/>
      <c r="AE7" s="67"/>
      <c r="AF7" s="67"/>
      <c r="AG7" s="67"/>
      <c r="AH7" s="67"/>
      <c r="AI7" s="67"/>
      <c r="AJ7" s="67"/>
    </row>
    <row r="8" spans="1:36" s="5" customFormat="1" ht="20.399999999999999">
      <c r="A8" s="116" t="s">
        <v>374</v>
      </c>
      <c r="B8" s="117" t="s">
        <v>385</v>
      </c>
      <c r="C8" s="118"/>
      <c r="D8" s="119" t="s">
        <v>386</v>
      </c>
      <c r="E8" s="118" t="s">
        <v>387</v>
      </c>
      <c r="F8" s="118"/>
      <c r="G8" s="120" t="s">
        <v>388</v>
      </c>
      <c r="H8" s="121">
        <v>5000000</v>
      </c>
      <c r="I8" s="122" t="s">
        <v>140</v>
      </c>
      <c r="J8" s="120">
        <v>100</v>
      </c>
      <c r="K8" s="123">
        <v>0.4</v>
      </c>
      <c r="L8" s="124"/>
      <c r="M8" s="125" t="s">
        <v>143</v>
      </c>
      <c r="N8" s="99" t="s">
        <v>144</v>
      </c>
      <c r="O8" s="125" t="s">
        <v>143</v>
      </c>
      <c r="P8" s="120" t="s">
        <v>389</v>
      </c>
      <c r="Q8" s="126" t="s">
        <v>390</v>
      </c>
      <c r="R8" s="126"/>
      <c r="S8" s="280">
        <v>0.5</v>
      </c>
      <c r="T8" s="127"/>
      <c r="U8" s="127"/>
      <c r="V8" s="127"/>
      <c r="W8" s="127"/>
      <c r="X8" s="127"/>
      <c r="Y8" s="127"/>
      <c r="Z8" s="127"/>
      <c r="AA8" s="127"/>
      <c r="AB8" s="127"/>
      <c r="AD8" s="68"/>
      <c r="AE8" s="68"/>
      <c r="AF8" s="68"/>
      <c r="AG8" s="68"/>
      <c r="AH8" s="68"/>
      <c r="AI8" s="68"/>
      <c r="AJ8" s="68"/>
    </row>
    <row r="9" spans="1:36" ht="87">
      <c r="A9" s="99" t="s">
        <v>374</v>
      </c>
      <c r="B9" s="1207" t="s">
        <v>135</v>
      </c>
      <c r="C9" s="1208" t="s">
        <v>391</v>
      </c>
      <c r="D9" s="1209" t="s">
        <v>392</v>
      </c>
      <c r="E9" s="1210" t="s">
        <v>393</v>
      </c>
      <c r="F9" s="99" t="s">
        <v>139</v>
      </c>
      <c r="G9" s="704" t="s">
        <v>388</v>
      </c>
      <c r="H9" s="1211">
        <v>540000</v>
      </c>
      <c r="I9" s="125" t="s">
        <v>140</v>
      </c>
      <c r="J9" s="704">
        <v>100</v>
      </c>
      <c r="K9" s="123">
        <v>1</v>
      </c>
      <c r="L9" s="142"/>
      <c r="M9" s="125" t="s">
        <v>143</v>
      </c>
      <c r="N9" s="99" t="s">
        <v>144</v>
      </c>
      <c r="O9" s="125" t="s">
        <v>143</v>
      </c>
      <c r="P9" s="1212" t="s">
        <v>394</v>
      </c>
      <c r="Q9" s="1213" t="s">
        <v>395</v>
      </c>
      <c r="R9" s="1213"/>
      <c r="S9" s="281">
        <v>0.5</v>
      </c>
      <c r="T9" s="69"/>
      <c r="U9" s="69"/>
      <c r="V9" s="69"/>
      <c r="W9" s="69"/>
      <c r="X9" s="69"/>
      <c r="Y9" s="69"/>
      <c r="Z9" s="69"/>
      <c r="AA9" s="69"/>
      <c r="AB9" s="69"/>
      <c r="AD9" s="62"/>
      <c r="AE9" s="62"/>
      <c r="AF9" s="62"/>
      <c r="AG9" s="62"/>
      <c r="AH9" s="62"/>
      <c r="AI9" s="62"/>
      <c r="AJ9" s="62"/>
    </row>
    <row r="10" spans="1:36" ht="63.9" customHeight="1">
      <c r="A10" s="99" t="s">
        <v>374</v>
      </c>
      <c r="B10" s="1207" t="s">
        <v>135</v>
      </c>
      <c r="C10" s="1208" t="s">
        <v>391</v>
      </c>
      <c r="D10" s="1209" t="s">
        <v>392</v>
      </c>
      <c r="E10" s="145" t="s">
        <v>396</v>
      </c>
      <c r="F10" s="99"/>
      <c r="G10" s="704"/>
      <c r="H10" s="1211"/>
      <c r="I10" s="125"/>
      <c r="J10" s="704"/>
      <c r="K10" s="123"/>
      <c r="L10" s="142"/>
      <c r="M10" s="125"/>
      <c r="N10" s="99"/>
      <c r="O10" s="125"/>
      <c r="P10" s="1212"/>
      <c r="Q10" s="1214" t="s">
        <v>397</v>
      </c>
      <c r="R10" s="1214"/>
      <c r="S10" s="1199">
        <v>1</v>
      </c>
      <c r="T10" s="69"/>
      <c r="U10" s="69"/>
      <c r="V10" s="69"/>
      <c r="W10" s="69"/>
      <c r="X10" s="69"/>
      <c r="Y10" s="69"/>
      <c r="Z10" s="69"/>
      <c r="AA10" s="69"/>
      <c r="AB10" s="69"/>
      <c r="AD10" s="62"/>
      <c r="AE10" s="62"/>
      <c r="AF10" s="62"/>
      <c r="AG10" s="62"/>
      <c r="AH10" s="62"/>
      <c r="AI10" s="62"/>
      <c r="AJ10" s="62"/>
    </row>
    <row r="11" spans="1:36" ht="34.799999999999997">
      <c r="A11" s="99" t="s">
        <v>374</v>
      </c>
      <c r="B11" s="1207" t="s">
        <v>135</v>
      </c>
      <c r="C11" s="1208" t="s">
        <v>391</v>
      </c>
      <c r="D11" s="1209" t="s">
        <v>392</v>
      </c>
      <c r="E11" s="1215" t="s">
        <v>398</v>
      </c>
      <c r="F11" s="99"/>
      <c r="G11" s="704"/>
      <c r="H11" s="1211"/>
      <c r="I11" s="125"/>
      <c r="J11" s="704"/>
      <c r="K11" s="123"/>
      <c r="L11" s="142"/>
      <c r="M11" s="125"/>
      <c r="N11" s="99"/>
      <c r="O11" s="125"/>
      <c r="P11" s="1212"/>
      <c r="Q11" s="1212"/>
      <c r="R11" s="1212"/>
      <c r="S11" s="1199">
        <v>0</v>
      </c>
      <c r="T11" s="69"/>
      <c r="U11" s="69"/>
      <c r="V11" s="69"/>
      <c r="W11" s="69"/>
      <c r="X11" s="69"/>
      <c r="Y11" s="69"/>
      <c r="Z11" s="69"/>
      <c r="AA11" s="69"/>
      <c r="AB11" s="69"/>
    </row>
    <row r="12" spans="1:36" ht="34.799999999999997">
      <c r="A12" s="99" t="s">
        <v>374</v>
      </c>
      <c r="B12" s="1207" t="s">
        <v>135</v>
      </c>
      <c r="C12" s="1208" t="s">
        <v>391</v>
      </c>
      <c r="D12" s="1209" t="s">
        <v>392</v>
      </c>
      <c r="E12" s="1215" t="s">
        <v>399</v>
      </c>
      <c r="F12" s="99"/>
      <c r="G12" s="704"/>
      <c r="H12" s="1211"/>
      <c r="I12" s="125"/>
      <c r="J12" s="704"/>
      <c r="K12" s="123"/>
      <c r="L12" s="142"/>
      <c r="M12" s="125"/>
      <c r="N12" s="99"/>
      <c r="O12" s="125"/>
      <c r="P12" s="1212"/>
      <c r="Q12" s="1212"/>
      <c r="R12" s="1212"/>
      <c r="S12" s="1199">
        <v>0</v>
      </c>
      <c r="T12" s="69"/>
      <c r="U12" s="69"/>
      <c r="V12" s="69"/>
      <c r="W12" s="69"/>
      <c r="X12" s="69"/>
      <c r="Y12" s="69"/>
      <c r="Z12" s="69"/>
      <c r="AA12" s="69"/>
      <c r="AB12" s="69"/>
    </row>
    <row r="13" spans="1:36" ht="105" thickBot="1">
      <c r="A13" s="1216" t="s">
        <v>374</v>
      </c>
      <c r="B13" s="1216" t="s">
        <v>135</v>
      </c>
      <c r="C13" s="1216" t="s">
        <v>391</v>
      </c>
      <c r="D13" s="1217" t="s">
        <v>392</v>
      </c>
      <c r="E13" s="1218" t="s">
        <v>400</v>
      </c>
      <c r="F13" s="1216"/>
      <c r="G13" s="1219"/>
      <c r="H13" s="1220"/>
      <c r="I13" s="1221"/>
      <c r="J13" s="1219"/>
      <c r="K13" s="1222"/>
      <c r="L13" s="1223"/>
      <c r="M13" s="1221"/>
      <c r="N13" s="1216"/>
      <c r="O13" s="1221"/>
      <c r="P13" s="1224"/>
      <c r="Q13" s="1225" t="s">
        <v>401</v>
      </c>
      <c r="R13" s="1225"/>
      <c r="S13" s="281">
        <v>0.5</v>
      </c>
      <c r="T13" s="69"/>
      <c r="U13" s="69"/>
      <c r="V13" s="69"/>
      <c r="W13" s="69"/>
      <c r="X13" s="69"/>
      <c r="Y13" s="69"/>
      <c r="Z13" s="69"/>
      <c r="AA13" s="69"/>
      <c r="AB13" s="69"/>
    </row>
    <row r="14" spans="1:36" ht="87.6" thickBot="1">
      <c r="A14" s="1227" t="s">
        <v>374</v>
      </c>
      <c r="B14" s="1226" t="s">
        <v>135</v>
      </c>
      <c r="C14" s="1227" t="s">
        <v>402</v>
      </c>
      <c r="D14" s="1228" t="s">
        <v>403</v>
      </c>
      <c r="E14" s="1229" t="s">
        <v>404</v>
      </c>
      <c r="F14" s="1227" t="s">
        <v>139</v>
      </c>
      <c r="G14" s="1230" t="s">
        <v>388</v>
      </c>
      <c r="H14" s="1231">
        <v>300000</v>
      </c>
      <c r="I14" s="1232" t="s">
        <v>140</v>
      </c>
      <c r="J14" s="1230">
        <v>100</v>
      </c>
      <c r="K14" s="1233">
        <v>1</v>
      </c>
      <c r="L14" s="1234"/>
      <c r="M14" s="1232" t="s">
        <v>143</v>
      </c>
      <c r="N14" s="1227" t="s">
        <v>144</v>
      </c>
      <c r="O14" s="1232" t="s">
        <v>143</v>
      </c>
      <c r="P14" s="1235" t="s">
        <v>405</v>
      </c>
      <c r="Q14" s="1236" t="s">
        <v>406</v>
      </c>
      <c r="R14" s="1236" t="s">
        <v>407</v>
      </c>
      <c r="S14" s="1200" t="s">
        <v>408</v>
      </c>
      <c r="T14" s="69"/>
      <c r="U14" s="69"/>
      <c r="V14" s="69"/>
      <c r="W14" s="69"/>
      <c r="X14" s="69"/>
      <c r="Y14" s="69"/>
      <c r="Z14" s="69"/>
      <c r="AA14" s="69"/>
      <c r="AB14" s="69"/>
    </row>
    <row r="15" spans="1:36" ht="91.5" customHeight="1" thickBot="1">
      <c r="A15" s="1237" t="s">
        <v>374</v>
      </c>
      <c r="B15" s="1207" t="s">
        <v>135</v>
      </c>
      <c r="C15" s="1237" t="s">
        <v>409</v>
      </c>
      <c r="D15" s="1238" t="s">
        <v>410</v>
      </c>
      <c r="E15" s="1239" t="s">
        <v>411</v>
      </c>
      <c r="F15" s="1240" t="s">
        <v>139</v>
      </c>
      <c r="G15" s="1241" t="s">
        <v>388</v>
      </c>
      <c r="H15" s="1242">
        <v>300000</v>
      </c>
      <c r="I15" s="1243" t="s">
        <v>140</v>
      </c>
      <c r="J15" s="1241">
        <v>100</v>
      </c>
      <c r="K15" s="1244">
        <v>1</v>
      </c>
      <c r="L15" s="1245"/>
      <c r="M15" s="1243" t="s">
        <v>143</v>
      </c>
      <c r="N15" s="1240" t="s">
        <v>144</v>
      </c>
      <c r="O15" s="1243" t="s">
        <v>143</v>
      </c>
      <c r="P15" s="1246" t="s">
        <v>412</v>
      </c>
      <c r="Q15" s="1247" t="s">
        <v>413</v>
      </c>
      <c r="R15" s="1247" t="s">
        <v>414</v>
      </c>
      <c r="S15" s="1201" t="s">
        <v>415</v>
      </c>
      <c r="T15" s="69"/>
      <c r="U15" s="69"/>
      <c r="V15" s="69"/>
      <c r="W15" s="69"/>
      <c r="X15" s="69"/>
      <c r="Y15" s="69"/>
      <c r="Z15" s="69"/>
      <c r="AA15" s="69"/>
      <c r="AB15" s="69"/>
    </row>
    <row r="16" spans="1:36" ht="35.4" thickBot="1">
      <c r="A16" s="1216" t="s">
        <v>374</v>
      </c>
      <c r="B16" s="1248" t="s">
        <v>135</v>
      </c>
      <c r="C16" s="1216" t="s">
        <v>416</v>
      </c>
      <c r="D16" s="1228" t="s">
        <v>417</v>
      </c>
      <c r="E16" s="1234" t="s">
        <v>418</v>
      </c>
      <c r="F16" s="1227" t="s">
        <v>139</v>
      </c>
      <c r="G16" s="1230" t="s">
        <v>388</v>
      </c>
      <c r="H16" s="1231">
        <v>4000000</v>
      </c>
      <c r="I16" s="1232" t="s">
        <v>140</v>
      </c>
      <c r="J16" s="1230">
        <v>100</v>
      </c>
      <c r="K16" s="1233">
        <v>1</v>
      </c>
      <c r="L16" s="1249"/>
      <c r="M16" s="1232" t="s">
        <v>143</v>
      </c>
      <c r="N16" s="1227" t="s">
        <v>144</v>
      </c>
      <c r="O16" s="1232" t="s">
        <v>143</v>
      </c>
      <c r="P16" s="1235" t="s">
        <v>419</v>
      </c>
      <c r="Q16" s="1236" t="s">
        <v>420</v>
      </c>
      <c r="R16" s="1236" t="s">
        <v>421</v>
      </c>
      <c r="S16" s="1202" t="s">
        <v>415</v>
      </c>
      <c r="T16" s="69"/>
      <c r="U16" s="69"/>
      <c r="V16" s="69"/>
      <c r="W16" s="69"/>
      <c r="X16" s="69"/>
      <c r="Y16" s="69"/>
      <c r="Z16" s="69"/>
      <c r="AA16" s="69"/>
      <c r="AB16" s="69"/>
    </row>
    <row r="17" spans="1:28" ht="126" customHeight="1" thickBot="1">
      <c r="A17" s="1240" t="s">
        <v>374</v>
      </c>
      <c r="B17" s="1250" t="s">
        <v>164</v>
      </c>
      <c r="C17" s="1240" t="s">
        <v>422</v>
      </c>
      <c r="D17" s="1238" t="s">
        <v>423</v>
      </c>
      <c r="E17" s="1251" t="s">
        <v>424</v>
      </c>
      <c r="F17" s="1240" t="s">
        <v>139</v>
      </c>
      <c r="G17" s="1241" t="s">
        <v>388</v>
      </c>
      <c r="H17" s="1252">
        <v>3653130</v>
      </c>
      <c r="I17" s="1243" t="s">
        <v>140</v>
      </c>
      <c r="J17" s="1253">
        <v>100</v>
      </c>
      <c r="K17" s="1244">
        <v>1</v>
      </c>
      <c r="L17" s="1245"/>
      <c r="M17" s="1243" t="s">
        <v>143</v>
      </c>
      <c r="N17" s="1240" t="s">
        <v>144</v>
      </c>
      <c r="O17" s="1243" t="s">
        <v>143</v>
      </c>
      <c r="P17" s="1246" t="s">
        <v>425</v>
      </c>
      <c r="Q17" s="1246" t="s">
        <v>426</v>
      </c>
      <c r="R17" s="1246"/>
      <c r="S17" s="1201" t="s">
        <v>415</v>
      </c>
      <c r="T17" s="69"/>
      <c r="U17" s="69"/>
      <c r="V17" s="69"/>
      <c r="W17" s="69"/>
      <c r="X17" s="69"/>
      <c r="Y17" s="69"/>
      <c r="Z17" s="69"/>
      <c r="AA17" s="69"/>
      <c r="AB17" s="69"/>
    </row>
    <row r="18" spans="1:28" ht="191.4">
      <c r="A18" s="1237" t="s">
        <v>374</v>
      </c>
      <c r="B18" s="1207" t="s">
        <v>164</v>
      </c>
      <c r="C18" s="1237" t="s">
        <v>427</v>
      </c>
      <c r="D18" s="245" t="s">
        <v>428</v>
      </c>
      <c r="E18" s="1254" t="s">
        <v>429</v>
      </c>
      <c r="F18" s="1237" t="s">
        <v>139</v>
      </c>
      <c r="G18" s="253" t="s">
        <v>388</v>
      </c>
      <c r="H18" s="1255"/>
      <c r="I18" s="1256" t="s">
        <v>140</v>
      </c>
      <c r="J18" s="1257">
        <v>100</v>
      </c>
      <c r="K18" s="1258">
        <v>1</v>
      </c>
      <c r="L18" s="1259"/>
      <c r="M18" s="1256" t="s">
        <v>143</v>
      </c>
      <c r="N18" s="1237" t="s">
        <v>144</v>
      </c>
      <c r="O18" s="1256" t="s">
        <v>143</v>
      </c>
      <c r="P18" s="1260"/>
      <c r="Q18" s="1260" t="s">
        <v>430</v>
      </c>
      <c r="R18" s="1260"/>
      <c r="S18" s="710" t="s">
        <v>415</v>
      </c>
      <c r="T18" s="69"/>
      <c r="U18" s="69"/>
      <c r="V18" s="69"/>
      <c r="W18" s="69"/>
      <c r="X18" s="69"/>
      <c r="Y18" s="69"/>
      <c r="Z18" s="69"/>
      <c r="AA18" s="69"/>
      <c r="AB18" s="69"/>
    </row>
    <row r="19" spans="1:28" ht="35.4" thickBot="1">
      <c r="A19" s="1208" t="s">
        <v>374</v>
      </c>
      <c r="B19" s="1216" t="s">
        <v>164</v>
      </c>
      <c r="C19" s="1216" t="s">
        <v>431</v>
      </c>
      <c r="D19" s="1261" t="s">
        <v>432</v>
      </c>
      <c r="E19" s="1223" t="s">
        <v>433</v>
      </c>
      <c r="F19" s="1216" t="s">
        <v>139</v>
      </c>
      <c r="G19" s="1219" t="s">
        <v>388</v>
      </c>
      <c r="H19" s="1262" t="s">
        <v>434</v>
      </c>
      <c r="I19" s="1221" t="s">
        <v>140</v>
      </c>
      <c r="J19" s="1262">
        <v>100</v>
      </c>
      <c r="K19" s="1222">
        <v>1</v>
      </c>
      <c r="L19" s="1263"/>
      <c r="M19" s="1264" t="s">
        <v>143</v>
      </c>
      <c r="N19" s="1216" t="s">
        <v>144</v>
      </c>
      <c r="O19" s="1264" t="s">
        <v>143</v>
      </c>
      <c r="P19" s="1265"/>
      <c r="Q19" s="1265" t="s">
        <v>435</v>
      </c>
      <c r="R19" s="1266" t="s">
        <v>436</v>
      </c>
      <c r="S19" s="1203" t="s">
        <v>415</v>
      </c>
      <c r="T19" s="69"/>
      <c r="U19" s="69"/>
      <c r="V19" s="69"/>
      <c r="W19" s="69"/>
      <c r="X19" s="69"/>
      <c r="Y19" s="69"/>
      <c r="Z19" s="69"/>
      <c r="AA19" s="69"/>
      <c r="AB19" s="69"/>
    </row>
    <row r="20" spans="1:28" s="2" customFormat="1" ht="192" thickBot="1">
      <c r="A20" s="715" t="s">
        <v>374</v>
      </c>
      <c r="B20" s="1267" t="s">
        <v>164</v>
      </c>
      <c r="C20" s="1268" t="s">
        <v>437</v>
      </c>
      <c r="D20" s="1269" t="s">
        <v>438</v>
      </c>
      <c r="E20" s="1229" t="s">
        <v>439</v>
      </c>
      <c r="F20" s="1268" t="s">
        <v>139</v>
      </c>
      <c r="G20" s="1230" t="s">
        <v>388</v>
      </c>
      <c r="H20" s="1230" t="s">
        <v>434</v>
      </c>
      <c r="I20" s="1270" t="s">
        <v>140</v>
      </c>
      <c r="J20" s="1230">
        <v>100</v>
      </c>
      <c r="K20" s="1271">
        <v>1</v>
      </c>
      <c r="L20" s="1272"/>
      <c r="M20" s="1270" t="s">
        <v>143</v>
      </c>
      <c r="N20" s="1268" t="s">
        <v>144</v>
      </c>
      <c r="O20" s="1270" t="s">
        <v>143</v>
      </c>
      <c r="P20" s="1235" t="s">
        <v>440</v>
      </c>
      <c r="Q20" s="1236" t="s">
        <v>441</v>
      </c>
      <c r="R20" s="1236" t="s">
        <v>442</v>
      </c>
      <c r="S20" s="1202" t="s">
        <v>415</v>
      </c>
      <c r="T20" s="91"/>
      <c r="U20" s="91"/>
      <c r="V20" s="91"/>
      <c r="W20" s="91"/>
      <c r="X20" s="91"/>
      <c r="Y20" s="91"/>
      <c r="Z20" s="91"/>
      <c r="AA20" s="91"/>
      <c r="AB20" s="91"/>
    </row>
    <row r="21" spans="1:28" ht="409.6" thickBot="1">
      <c r="A21" s="1216" t="s">
        <v>374</v>
      </c>
      <c r="B21" s="1227" t="s">
        <v>190</v>
      </c>
      <c r="C21" s="1227" t="s">
        <v>443</v>
      </c>
      <c r="D21" s="1269" t="s">
        <v>444</v>
      </c>
      <c r="E21" s="1229" t="s">
        <v>445</v>
      </c>
      <c r="F21" s="1227" t="s">
        <v>139</v>
      </c>
      <c r="G21" s="1230" t="s">
        <v>388</v>
      </c>
      <c r="H21" s="1273" t="s">
        <v>434</v>
      </c>
      <c r="I21" s="1232" t="s">
        <v>140</v>
      </c>
      <c r="J21" s="1273">
        <v>100</v>
      </c>
      <c r="K21" s="1233">
        <v>1</v>
      </c>
      <c r="L21" s="1274"/>
      <c r="M21" s="1232" t="s">
        <v>143</v>
      </c>
      <c r="N21" s="1227" t="s">
        <v>144</v>
      </c>
      <c r="O21" s="1232" t="s">
        <v>143</v>
      </c>
      <c r="P21" s="1235"/>
      <c r="Q21" s="1236" t="s">
        <v>446</v>
      </c>
      <c r="R21" s="1235"/>
      <c r="S21" s="1202" t="s">
        <v>415</v>
      </c>
      <c r="T21" s="69"/>
      <c r="U21" s="69"/>
      <c r="V21" s="69"/>
      <c r="W21" s="69"/>
      <c r="X21" s="69"/>
      <c r="Y21" s="69"/>
      <c r="Z21" s="69"/>
      <c r="AA21" s="69"/>
      <c r="AB21" s="69"/>
    </row>
    <row r="22" spans="1:28" ht="34.799999999999997">
      <c r="A22" s="1237" t="s">
        <v>374</v>
      </c>
      <c r="B22" s="1237" t="s">
        <v>190</v>
      </c>
      <c r="C22" s="1275" t="s">
        <v>447</v>
      </c>
      <c r="D22" s="245" t="s">
        <v>448</v>
      </c>
      <c r="E22" s="252" t="s">
        <v>449</v>
      </c>
      <c r="F22" s="1237" t="s">
        <v>139</v>
      </c>
      <c r="G22" s="253" t="s">
        <v>388</v>
      </c>
      <c r="H22" s="1257" t="s">
        <v>434</v>
      </c>
      <c r="I22" s="1256" t="s">
        <v>140</v>
      </c>
      <c r="J22" s="1257">
        <v>100</v>
      </c>
      <c r="K22" s="1258">
        <v>0.8</v>
      </c>
      <c r="L22" s="1259"/>
      <c r="M22" s="1256" t="s">
        <v>143</v>
      </c>
      <c r="N22" s="1237" t="s">
        <v>144</v>
      </c>
      <c r="O22" s="1256" t="s">
        <v>143</v>
      </c>
      <c r="P22" s="1260"/>
      <c r="Q22" s="252"/>
      <c r="R22" s="252"/>
      <c r="S22" s="1204">
        <v>0</v>
      </c>
      <c r="T22" s="69"/>
      <c r="U22" s="69"/>
      <c r="V22" s="69"/>
      <c r="W22" s="69"/>
      <c r="X22" s="69"/>
      <c r="Y22" s="69"/>
      <c r="Z22" s="69"/>
      <c r="AA22" s="69"/>
      <c r="AB22" s="69"/>
    </row>
    <row r="23" spans="1:28" ht="17.399999999999999">
      <c r="A23" s="142"/>
      <c r="B23" s="1276" t="s">
        <v>190</v>
      </c>
      <c r="C23" s="99" t="s">
        <v>447</v>
      </c>
      <c r="D23" s="1277" t="s">
        <v>448</v>
      </c>
      <c r="E23" s="145" t="s">
        <v>450</v>
      </c>
      <c r="F23" s="142"/>
      <c r="G23" s="142"/>
      <c r="H23" s="99"/>
      <c r="I23" s="142"/>
      <c r="J23" s="142"/>
      <c r="K23" s="1278">
        <f>AVERAGE(K9:K22)</f>
        <v>0.98000000000000009</v>
      </c>
      <c r="L23" s="1279"/>
      <c r="M23" s="142"/>
      <c r="N23" s="99"/>
      <c r="O23" s="142"/>
      <c r="P23" s="145"/>
      <c r="Q23" s="145"/>
      <c r="R23" s="145"/>
      <c r="S23" s="1205"/>
      <c r="T23" s="69"/>
      <c r="U23" s="69"/>
      <c r="V23" s="69"/>
      <c r="W23" s="69"/>
      <c r="X23" s="69"/>
      <c r="Y23" s="69"/>
      <c r="Z23" s="69"/>
      <c r="AA23" s="69"/>
      <c r="AB23" s="69"/>
    </row>
    <row r="24" spans="1:28" ht="320.10000000000002" customHeight="1" thickBot="1">
      <c r="A24" s="1280"/>
      <c r="B24" s="1223"/>
      <c r="C24" s="1216"/>
      <c r="D24" s="1281"/>
      <c r="E24" s="1282" t="s">
        <v>451</v>
      </c>
      <c r="F24" s="1223"/>
      <c r="G24" s="1223"/>
      <c r="H24" s="1216"/>
      <c r="I24" s="1223"/>
      <c r="J24" s="1223"/>
      <c r="K24" s="1283"/>
      <c r="L24" s="1263"/>
      <c r="M24" s="1223"/>
      <c r="N24" s="1216"/>
      <c r="O24" s="1223"/>
      <c r="P24" s="1281"/>
      <c r="Q24" s="1281" t="s">
        <v>452</v>
      </c>
      <c r="R24" s="1281"/>
      <c r="S24" s="1206">
        <v>0.5</v>
      </c>
      <c r="T24" s="69"/>
      <c r="U24" s="69"/>
      <c r="V24" s="69"/>
      <c r="W24" s="69"/>
      <c r="X24" s="69"/>
      <c r="Y24" s="69"/>
      <c r="Z24" s="69"/>
      <c r="AA24" s="69"/>
      <c r="AB24" s="69"/>
    </row>
    <row r="25" spans="1:28" ht="17.399999999999999">
      <c r="A25" s="129"/>
      <c r="B25" s="70"/>
      <c r="C25" s="70"/>
      <c r="D25" s="94"/>
      <c r="E25" s="69"/>
      <c r="F25" s="70"/>
      <c r="G25" s="70"/>
      <c r="H25" s="95"/>
      <c r="I25" s="70"/>
      <c r="J25" s="70"/>
      <c r="K25" s="130"/>
      <c r="L25" s="131"/>
      <c r="M25" s="70"/>
      <c r="N25" s="95"/>
      <c r="O25" s="70"/>
      <c r="P25" s="94"/>
      <c r="Q25" s="94"/>
      <c r="R25" s="94" t="s">
        <v>453</v>
      </c>
      <c r="S25" s="132">
        <f>(S9+S10+S11+S12+S13+S14+S15+S16+S17+S18+S19+S20+S21+S22+S23+S24)</f>
        <v>10</v>
      </c>
      <c r="T25" s="70"/>
      <c r="U25" s="70"/>
      <c r="V25" s="69"/>
      <c r="W25" s="69"/>
      <c r="X25" s="69"/>
      <c r="Y25" s="69"/>
      <c r="Z25" s="69"/>
      <c r="AA25" s="69"/>
      <c r="AB25" s="69"/>
    </row>
    <row r="26" spans="1:28" ht="17.399999999999999">
      <c r="A26" s="70" t="s">
        <v>144</v>
      </c>
      <c r="B26" s="70"/>
      <c r="C26" s="70"/>
      <c r="D26" s="94"/>
      <c r="E26" s="70"/>
      <c r="F26" s="70"/>
      <c r="G26" s="70"/>
      <c r="H26" s="95"/>
      <c r="I26" s="70"/>
      <c r="J26" s="70"/>
      <c r="K26" s="130"/>
      <c r="L26" s="131"/>
      <c r="M26" s="70"/>
      <c r="N26" s="95"/>
      <c r="O26" s="70"/>
      <c r="P26" s="94"/>
      <c r="Q26" s="94"/>
      <c r="R26" s="70" t="s">
        <v>454</v>
      </c>
      <c r="S26" s="133">
        <v>14</v>
      </c>
      <c r="T26" s="70"/>
      <c r="U26" s="70"/>
      <c r="V26" s="69"/>
      <c r="W26" s="69"/>
      <c r="X26" s="69"/>
      <c r="Y26" s="69"/>
      <c r="Z26" s="69"/>
      <c r="AA26" s="69"/>
      <c r="AB26" s="69"/>
    </row>
    <row r="27" spans="1:28" ht="17.399999999999999">
      <c r="A27" s="70" t="s">
        <v>133</v>
      </c>
      <c r="B27" s="70"/>
      <c r="C27" s="70"/>
      <c r="D27" s="94"/>
      <c r="E27" s="70"/>
      <c r="F27" s="70"/>
      <c r="G27" s="70"/>
      <c r="H27" s="95"/>
      <c r="I27" s="70"/>
      <c r="J27" s="70"/>
      <c r="K27" s="130"/>
      <c r="L27" s="131"/>
      <c r="M27" s="70"/>
      <c r="N27" s="95"/>
      <c r="O27" s="70"/>
      <c r="P27" s="94"/>
      <c r="Q27" s="94"/>
      <c r="R27" s="134" t="s">
        <v>455</v>
      </c>
      <c r="S27" s="135">
        <f>S25/S26</f>
        <v>0.7142857142857143</v>
      </c>
      <c r="T27" s="70"/>
      <c r="U27" s="70"/>
      <c r="V27" s="69"/>
      <c r="W27" s="69"/>
      <c r="X27" s="69"/>
      <c r="Y27" s="69"/>
      <c r="Z27" s="69"/>
      <c r="AA27" s="69"/>
      <c r="AB27" s="69"/>
    </row>
    <row r="28" spans="1:28" ht="17.399999999999999">
      <c r="A28" s="70" t="s">
        <v>355</v>
      </c>
      <c r="B28" s="70"/>
      <c r="C28" s="70"/>
      <c r="D28" s="94"/>
      <c r="E28" s="70"/>
      <c r="F28" s="70"/>
      <c r="G28" s="70"/>
      <c r="H28" s="95"/>
      <c r="I28" s="70"/>
      <c r="J28" s="70"/>
      <c r="K28" s="130"/>
      <c r="L28" s="131"/>
      <c r="M28" s="70"/>
      <c r="N28" s="95"/>
      <c r="O28" s="70"/>
      <c r="P28" s="94"/>
      <c r="Q28" s="94"/>
      <c r="R28" s="70"/>
      <c r="S28" s="89"/>
      <c r="T28" s="70"/>
      <c r="U28" s="70"/>
      <c r="V28" s="69"/>
      <c r="W28" s="69"/>
      <c r="X28" s="69"/>
      <c r="Y28" s="69"/>
      <c r="Z28" s="69"/>
      <c r="AA28" s="69"/>
      <c r="AB28" s="69"/>
    </row>
    <row r="29" spans="1:28" ht="17.399999999999999">
      <c r="A29" s="70" t="s">
        <v>237</v>
      </c>
      <c r="B29" s="70"/>
      <c r="C29" s="70"/>
      <c r="D29" s="94"/>
      <c r="E29" s="70"/>
      <c r="F29" s="70"/>
      <c r="G29" s="70"/>
      <c r="H29" s="95"/>
      <c r="I29" s="70"/>
      <c r="J29" s="70"/>
      <c r="K29" s="130"/>
      <c r="L29" s="131"/>
      <c r="M29" s="70"/>
      <c r="N29" s="95"/>
      <c r="O29" s="70"/>
      <c r="P29" s="94"/>
      <c r="Q29" s="94"/>
      <c r="R29" s="94"/>
      <c r="S29" s="89"/>
      <c r="T29" s="70"/>
      <c r="U29" s="70"/>
      <c r="V29" s="69"/>
      <c r="W29" s="69"/>
      <c r="X29" s="69"/>
      <c r="Y29" s="69"/>
      <c r="Z29" s="69"/>
      <c r="AA29" s="69"/>
      <c r="AB29" s="69"/>
    </row>
    <row r="30" spans="1:28" ht="17.399999999999999">
      <c r="A30" s="70" t="s">
        <v>152</v>
      </c>
      <c r="B30" s="70"/>
      <c r="C30" s="70"/>
      <c r="D30" s="94"/>
      <c r="E30" s="70"/>
      <c r="F30" s="70"/>
      <c r="G30" s="70"/>
      <c r="H30" s="95"/>
      <c r="I30" s="70"/>
      <c r="J30" s="70"/>
      <c r="K30" s="130"/>
      <c r="L30" s="131"/>
      <c r="M30" s="70"/>
      <c r="N30" s="95"/>
      <c r="O30" s="70"/>
      <c r="P30" s="94"/>
      <c r="Q30" s="94"/>
      <c r="R30" s="94"/>
      <c r="S30" s="81"/>
      <c r="T30" s="69"/>
      <c r="U30" s="69"/>
      <c r="V30" s="69"/>
      <c r="W30" s="69"/>
      <c r="X30" s="69"/>
      <c r="Y30" s="69"/>
      <c r="Z30" s="69"/>
      <c r="AA30" s="69"/>
      <c r="AB30" s="69"/>
    </row>
    <row r="31" spans="1:28" ht="17.399999999999999">
      <c r="A31" s="70" t="s">
        <v>364</v>
      </c>
      <c r="B31" s="70"/>
      <c r="C31" s="70"/>
      <c r="D31" s="94"/>
      <c r="E31" s="70"/>
      <c r="F31" s="70"/>
      <c r="G31" s="70"/>
      <c r="H31" s="95"/>
      <c r="I31" s="70"/>
      <c r="J31" s="70"/>
      <c r="K31" s="130"/>
      <c r="L31" s="70"/>
      <c r="M31" s="70"/>
      <c r="N31" s="95"/>
      <c r="O31" s="70"/>
      <c r="P31" s="94"/>
      <c r="Q31" s="94"/>
      <c r="R31" s="94"/>
      <c r="S31" s="81"/>
      <c r="T31" s="69"/>
      <c r="U31" s="69"/>
      <c r="V31" s="69"/>
      <c r="W31" s="69"/>
      <c r="X31" s="69"/>
      <c r="Y31" s="69"/>
      <c r="Z31" s="69"/>
      <c r="AA31" s="69"/>
      <c r="AB31" s="69"/>
    </row>
    <row r="32" spans="1:28" ht="17.399999999999999">
      <c r="A32" s="70" t="s">
        <v>217</v>
      </c>
      <c r="B32" s="70"/>
      <c r="C32" s="70"/>
      <c r="D32" s="94"/>
      <c r="E32" s="70"/>
      <c r="F32" s="70"/>
      <c r="G32" s="70"/>
      <c r="H32" s="95"/>
      <c r="I32" s="70"/>
      <c r="J32" s="70"/>
      <c r="K32" s="130"/>
      <c r="L32" s="70"/>
      <c r="M32" s="70"/>
      <c r="N32" s="95"/>
      <c r="O32" s="70"/>
      <c r="P32" s="94"/>
      <c r="Q32" s="94"/>
      <c r="R32" s="94"/>
      <c r="S32" s="81"/>
      <c r="T32" s="69"/>
      <c r="U32" s="69"/>
      <c r="V32" s="69"/>
      <c r="W32" s="69"/>
      <c r="X32" s="69"/>
      <c r="Y32" s="69"/>
      <c r="Z32" s="69"/>
      <c r="AA32" s="69"/>
      <c r="AB32" s="69"/>
    </row>
    <row r="33" spans="1:28" ht="17.399999999999999">
      <c r="A33" s="70" t="s">
        <v>365</v>
      </c>
      <c r="B33" s="70"/>
      <c r="C33" s="70"/>
      <c r="D33" s="94"/>
      <c r="E33" s="70"/>
      <c r="F33" s="70"/>
      <c r="G33" s="70"/>
      <c r="H33" s="95"/>
      <c r="I33" s="70"/>
      <c r="J33" s="70"/>
      <c r="K33" s="130"/>
      <c r="L33" s="70"/>
      <c r="M33" s="70"/>
      <c r="N33" s="95"/>
      <c r="O33" s="70"/>
      <c r="P33" s="94"/>
      <c r="Q33" s="94"/>
      <c r="R33" s="94"/>
      <c r="S33" s="81"/>
      <c r="T33" s="69"/>
      <c r="U33" s="69"/>
      <c r="V33" s="69"/>
      <c r="W33" s="69"/>
      <c r="X33" s="69"/>
      <c r="Y33" s="69"/>
      <c r="Z33" s="69"/>
      <c r="AA33" s="69"/>
      <c r="AB33" s="69"/>
    </row>
    <row r="34" spans="1:28" ht="17.399999999999999">
      <c r="A34" s="70" t="s">
        <v>366</v>
      </c>
      <c r="B34" s="70"/>
      <c r="C34" s="70"/>
      <c r="D34" s="94"/>
      <c r="E34" s="70"/>
      <c r="F34" s="70"/>
      <c r="G34" s="70"/>
      <c r="H34" s="95"/>
      <c r="I34" s="70"/>
      <c r="J34" s="70"/>
      <c r="K34" s="130"/>
      <c r="L34" s="70"/>
      <c r="M34" s="70"/>
      <c r="N34" s="95"/>
      <c r="O34" s="70"/>
      <c r="P34" s="94"/>
      <c r="Q34" s="94"/>
      <c r="R34" s="94"/>
      <c r="S34" s="81"/>
      <c r="T34" s="69"/>
      <c r="U34" s="69"/>
      <c r="V34" s="69"/>
      <c r="W34" s="69"/>
      <c r="X34" s="69"/>
      <c r="Y34" s="69"/>
      <c r="Z34" s="69"/>
      <c r="AA34" s="69"/>
      <c r="AB34" s="69"/>
    </row>
    <row r="35" spans="1:28" ht="17.399999999999999">
      <c r="A35" s="70" t="s">
        <v>182</v>
      </c>
      <c r="B35" s="70"/>
      <c r="C35" s="70"/>
      <c r="D35" s="94"/>
      <c r="E35" s="70"/>
      <c r="F35" s="70"/>
      <c r="G35" s="70"/>
      <c r="H35" s="95"/>
      <c r="I35" s="70"/>
      <c r="J35" s="70"/>
      <c r="K35" s="130"/>
      <c r="L35" s="70"/>
      <c r="M35" s="70"/>
      <c r="N35" s="95"/>
      <c r="O35" s="70"/>
      <c r="P35" s="94"/>
      <c r="Q35" s="94"/>
      <c r="R35" s="94"/>
      <c r="S35" s="81"/>
      <c r="T35" s="69"/>
      <c r="U35" s="69"/>
      <c r="V35" s="69"/>
      <c r="W35" s="69"/>
      <c r="X35" s="69"/>
      <c r="Y35" s="69"/>
      <c r="Z35" s="69"/>
      <c r="AA35" s="69"/>
      <c r="AB35" s="69"/>
    </row>
  </sheetData>
  <mergeCells count="3">
    <mergeCell ref="P6:P7"/>
    <mergeCell ref="Q6:Q7"/>
    <mergeCell ref="S6:S7"/>
  </mergeCells>
  <conditionalFormatting sqref="AB7">
    <cfRule type="iconSet" priority="1">
      <iconSet iconSet="3Arrows">
        <cfvo type="percent" val="0"/>
        <cfvo type="percent" val="33"/>
        <cfvo type="percent" val="67"/>
      </iconSet>
    </cfRule>
  </conditionalFormatting>
  <dataValidations count="2">
    <dataValidation type="list" allowBlank="1" showErrorMessage="1" sqref="I6:I22" xr:uid="{5CC0E81D-F9D2-4C0A-A8A6-50588DE98006}">
      <formula1>"เร็วกว่าแผน,เป็นไปตามแผน,ล่าช้ากว่าแผน,ยังไม่เริ่มดำเนินโครงการ"</formula1>
    </dataValidation>
    <dataValidation type="list" allowBlank="1" showInputMessage="1" showErrorMessage="1" sqref="A26:A35 N8:N22" xr:uid="{A69C4E50-E480-419A-81B3-FD66AC7B7109}">
      <formula1>$A$26:$A$35</formula1>
    </dataValidation>
  </dataValidations>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91368B-1C9A-453E-8A24-3159BF3D9C2A}">
  <sheetPr codeName="Sheet3">
    <tabColor theme="9" tint="0.79998168889431442"/>
  </sheetPr>
  <dimension ref="A1:AK35"/>
  <sheetViews>
    <sheetView topLeftCell="A14" zoomScale="56" zoomScaleNormal="36" workbookViewId="0">
      <selection activeCell="T26" sqref="T26"/>
    </sheetView>
  </sheetViews>
  <sheetFormatPr defaultColWidth="8.6640625" defaultRowHeight="17.399999999999999"/>
  <cols>
    <col min="1" max="1" width="22.21875" style="87" customWidth="1"/>
    <col min="2" max="2" width="42.109375" style="87" customWidth="1"/>
    <col min="3" max="3" width="13.33203125" style="87" bestFit="1" customWidth="1"/>
    <col min="4" max="4" width="42.109375" style="87" customWidth="1"/>
    <col min="5" max="5" width="89.33203125" style="87" customWidth="1"/>
    <col min="6" max="6" width="20.88671875" style="87" customWidth="1"/>
    <col min="7" max="7" width="17.109375" style="87" customWidth="1"/>
    <col min="8" max="8" width="16.77734375" style="87" customWidth="1"/>
    <col min="9" max="9" width="16" style="87" customWidth="1"/>
    <col min="10" max="10" width="15.109375" style="87" customWidth="1"/>
    <col min="11" max="11" width="19.21875" style="87" customWidth="1"/>
    <col min="12" max="12" width="39.33203125" style="87" customWidth="1"/>
    <col min="13" max="13" width="50.109375" style="87" customWidth="1"/>
    <col min="14" max="14" width="41.6640625" style="87" customWidth="1"/>
    <col min="15" max="15" width="34.109375" style="87" customWidth="1"/>
    <col min="16" max="16" width="16" style="87" customWidth="1"/>
    <col min="17" max="17" width="15.88671875" style="87" customWidth="1"/>
    <col min="18" max="18" width="22.33203125" style="87" customWidth="1"/>
    <col min="19" max="19" width="34" style="87" customWidth="1"/>
    <col min="20" max="20" width="25.88671875" style="87" customWidth="1"/>
    <col min="21" max="23" width="8.6640625" style="87"/>
    <col min="24" max="25" width="9.88671875" style="87" bestFit="1" customWidth="1"/>
    <col min="26" max="26" width="10.33203125" style="87" bestFit="1" customWidth="1"/>
    <col min="27" max="27" width="8.6640625" style="87"/>
    <col min="28" max="28" width="8.88671875" style="87" bestFit="1" customWidth="1"/>
    <col min="29" max="29" width="9.88671875" style="87" bestFit="1" customWidth="1"/>
    <col min="30" max="30" width="8.6640625" style="87"/>
    <col min="31" max="31" width="11.6640625" style="87" bestFit="1" customWidth="1"/>
    <col min="32" max="16384" width="8.6640625" style="87"/>
  </cols>
  <sheetData>
    <row r="1" spans="1:37">
      <c r="A1" s="70" t="s">
        <v>104</v>
      </c>
      <c r="B1" s="70" t="s">
        <v>456</v>
      </c>
      <c r="T1" s="150"/>
    </row>
    <row r="2" spans="1:37">
      <c r="A2" s="70" t="s">
        <v>106</v>
      </c>
      <c r="B2" s="70" t="s">
        <v>457</v>
      </c>
      <c r="T2" s="150"/>
    </row>
    <row r="3" spans="1:37">
      <c r="A3" s="70" t="s">
        <v>108</v>
      </c>
      <c r="B3" s="147" t="s">
        <v>458</v>
      </c>
      <c r="T3" s="150"/>
    </row>
    <row r="4" spans="1:37" ht="18" thickBot="1">
      <c r="A4" s="70"/>
      <c r="B4" s="70"/>
      <c r="J4" s="146">
        <v>24259</v>
      </c>
      <c r="S4" s="148" t="s">
        <v>268</v>
      </c>
      <c r="T4" s="150"/>
    </row>
    <row r="5" spans="1:37" s="88" customFormat="1" ht="76.349999999999994" customHeight="1" thickBot="1">
      <c r="A5" s="74" t="s">
        <v>1</v>
      </c>
      <c r="B5" s="72" t="s">
        <v>110</v>
      </c>
      <c r="C5" s="73" t="s">
        <v>111</v>
      </c>
      <c r="D5" s="74" t="s">
        <v>112</v>
      </c>
      <c r="E5" s="75" t="s">
        <v>113</v>
      </c>
      <c r="F5" s="671" t="s">
        <v>114</v>
      </c>
      <c r="G5" s="75" t="s">
        <v>115</v>
      </c>
      <c r="H5" s="75" t="s">
        <v>116</v>
      </c>
      <c r="I5" s="75" t="s">
        <v>117</v>
      </c>
      <c r="J5" s="75" t="s">
        <v>368</v>
      </c>
      <c r="K5" s="75" t="s">
        <v>119</v>
      </c>
      <c r="L5" s="75" t="s">
        <v>120</v>
      </c>
      <c r="M5" s="1339" t="s">
        <v>121</v>
      </c>
      <c r="N5" s="1339" t="s">
        <v>109</v>
      </c>
      <c r="O5" s="74" t="s">
        <v>122</v>
      </c>
      <c r="P5" s="75" t="s">
        <v>123</v>
      </c>
      <c r="Q5" s="74" t="s">
        <v>124</v>
      </c>
      <c r="R5" s="74" t="s">
        <v>125</v>
      </c>
      <c r="S5" s="75" t="s">
        <v>369</v>
      </c>
      <c r="T5" s="227" t="s">
        <v>370</v>
      </c>
      <c r="W5" s="76" t="s">
        <v>371</v>
      </c>
      <c r="X5" s="77"/>
      <c r="Y5" s="77"/>
      <c r="Z5" s="77"/>
      <c r="AA5" s="77"/>
      <c r="AB5" s="77"/>
      <c r="AC5" s="77"/>
      <c r="AE5" s="77"/>
      <c r="AF5" s="89"/>
      <c r="AG5" s="78" t="s">
        <v>372</v>
      </c>
      <c r="AH5" s="78" t="s">
        <v>373</v>
      </c>
      <c r="AI5" s="78" t="s">
        <v>140</v>
      </c>
      <c r="AJ5" s="78" t="s">
        <v>132</v>
      </c>
      <c r="AK5" s="78" t="s">
        <v>150</v>
      </c>
    </row>
    <row r="6" spans="1:37" s="88" customFormat="1">
      <c r="A6" s="99" t="s">
        <v>459</v>
      </c>
      <c r="B6" s="137" t="s">
        <v>127</v>
      </c>
      <c r="C6" s="1612"/>
      <c r="D6" s="1613"/>
      <c r="E6" s="1613"/>
      <c r="F6" s="1614"/>
      <c r="G6" s="138"/>
      <c r="H6" s="139"/>
      <c r="I6" s="139"/>
      <c r="J6" s="140"/>
      <c r="K6" s="99"/>
      <c r="L6" s="138"/>
      <c r="M6" s="141"/>
      <c r="N6" s="141"/>
      <c r="O6" s="107"/>
      <c r="P6" s="142"/>
      <c r="Q6" s="107"/>
      <c r="R6" s="107"/>
      <c r="S6" s="71"/>
      <c r="T6" s="278"/>
      <c r="W6" s="79" t="s">
        <v>375</v>
      </c>
      <c r="X6" s="79" t="s">
        <v>376</v>
      </c>
      <c r="Y6" s="79" t="s">
        <v>460</v>
      </c>
      <c r="Z6" s="79" t="s">
        <v>461</v>
      </c>
      <c r="AA6" s="79" t="s">
        <v>379</v>
      </c>
      <c r="AB6" s="79" t="s">
        <v>462</v>
      </c>
      <c r="AC6" s="79" t="s">
        <v>463</v>
      </c>
      <c r="AD6" s="79" t="s">
        <v>382</v>
      </c>
      <c r="AE6" s="80" t="s">
        <v>383</v>
      </c>
      <c r="AF6" s="89"/>
      <c r="AG6" s="82"/>
      <c r="AH6" s="82"/>
      <c r="AI6" s="82"/>
      <c r="AJ6" s="82"/>
      <c r="AK6" s="82"/>
    </row>
    <row r="7" spans="1:37" s="88" customFormat="1">
      <c r="A7" s="99" t="s">
        <v>459</v>
      </c>
      <c r="B7" s="137" t="s">
        <v>128</v>
      </c>
      <c r="C7" s="1615"/>
      <c r="D7" s="1616"/>
      <c r="E7" s="1616"/>
      <c r="F7" s="1617"/>
      <c r="G7" s="138"/>
      <c r="H7" s="138"/>
      <c r="I7" s="138"/>
      <c r="J7" s="138"/>
      <c r="K7" s="99"/>
      <c r="L7" s="138"/>
      <c r="M7" s="107"/>
      <c r="N7" s="107"/>
      <c r="O7" s="107"/>
      <c r="P7" s="142"/>
      <c r="Q7" s="107"/>
      <c r="R7" s="107"/>
      <c r="S7" s="71"/>
      <c r="T7" s="278"/>
      <c r="W7" s="83" t="s">
        <v>384</v>
      </c>
      <c r="X7" s="84">
        <f>(J9+J10+J13+J15)/4</f>
        <v>0.75</v>
      </c>
      <c r="Y7" s="84">
        <f>J16</f>
        <v>0.9</v>
      </c>
      <c r="Z7" s="84"/>
      <c r="AA7" s="84"/>
      <c r="AB7" s="84">
        <f>(K19+K20+K21)/3</f>
        <v>0.9</v>
      </c>
      <c r="AC7" s="84">
        <f>(K22+K23)/2</f>
        <v>1</v>
      </c>
      <c r="AD7" s="84"/>
      <c r="AE7" s="85">
        <f>AVERAGE(X7:Z7)</f>
        <v>0.82499999999999996</v>
      </c>
      <c r="AF7" s="89"/>
      <c r="AG7" s="89"/>
      <c r="AH7" s="89"/>
      <c r="AI7" s="89"/>
      <c r="AJ7" s="89"/>
      <c r="AK7" s="89"/>
    </row>
    <row r="8" spans="1:37" s="88" customFormat="1" ht="69.599999999999994">
      <c r="A8" s="1208" t="s">
        <v>459</v>
      </c>
      <c r="B8" s="1340" t="s">
        <v>385</v>
      </c>
      <c r="C8" s="1615"/>
      <c r="D8" s="1616"/>
      <c r="E8" s="1616"/>
      <c r="F8" s="1617"/>
      <c r="G8" s="715" t="s">
        <v>464</v>
      </c>
      <c r="H8" s="1323">
        <v>0</v>
      </c>
      <c r="I8" s="1323" t="s">
        <v>140</v>
      </c>
      <c r="J8" s="718">
        <v>0.7</v>
      </c>
      <c r="K8" s="1326">
        <v>1</v>
      </c>
      <c r="L8" s="715"/>
      <c r="M8" s="1341" t="s">
        <v>465</v>
      </c>
      <c r="N8" s="1341" t="s">
        <v>466</v>
      </c>
      <c r="O8" s="1342"/>
      <c r="P8" s="182" t="s">
        <v>144</v>
      </c>
      <c r="Q8" s="1342"/>
      <c r="R8" s="1342"/>
      <c r="S8" s="1343"/>
      <c r="T8" s="1344"/>
    </row>
    <row r="9" spans="1:37" ht="105" thickBot="1">
      <c r="A9" s="1216" t="s">
        <v>459</v>
      </c>
      <c r="B9" s="1318" t="s">
        <v>135</v>
      </c>
      <c r="C9" s="1216" t="s">
        <v>467</v>
      </c>
      <c r="D9" s="1334" t="s">
        <v>468</v>
      </c>
      <c r="E9" s="1319" t="s">
        <v>469</v>
      </c>
      <c r="F9" s="1320" t="s">
        <v>139</v>
      </c>
      <c r="G9" s="1298" t="s">
        <v>464</v>
      </c>
      <c r="H9" s="1299">
        <v>67955000</v>
      </c>
      <c r="I9" s="1298" t="s">
        <v>140</v>
      </c>
      <c r="J9" s="1300">
        <v>1</v>
      </c>
      <c r="K9" s="1301">
        <v>1</v>
      </c>
      <c r="L9" s="1300"/>
      <c r="M9" s="1302" t="s">
        <v>470</v>
      </c>
      <c r="N9" s="1302" t="s">
        <v>471</v>
      </c>
      <c r="O9" s="1303"/>
      <c r="P9" s="1281" t="s">
        <v>144</v>
      </c>
      <c r="Q9" s="1303"/>
      <c r="R9" s="1303"/>
      <c r="S9" s="1304"/>
      <c r="T9" s="1305">
        <v>0.5</v>
      </c>
    </row>
    <row r="10" spans="1:37" ht="104.4">
      <c r="A10" s="1237" t="s">
        <v>459</v>
      </c>
      <c r="B10" s="1257" t="s">
        <v>135</v>
      </c>
      <c r="C10" s="1254" t="s">
        <v>472</v>
      </c>
      <c r="D10" s="1618" t="s">
        <v>473</v>
      </c>
      <c r="E10" s="244" t="s">
        <v>474</v>
      </c>
      <c r="F10" s="1296" t="s">
        <v>139</v>
      </c>
      <c r="G10" s="1292" t="s">
        <v>464</v>
      </c>
      <c r="H10" s="1292">
        <v>0</v>
      </c>
      <c r="I10" s="1292" t="s">
        <v>140</v>
      </c>
      <c r="J10" s="1293">
        <v>1</v>
      </c>
      <c r="K10" s="1294">
        <v>1</v>
      </c>
      <c r="L10" s="1293"/>
      <c r="M10" s="1295"/>
      <c r="N10" s="1295"/>
      <c r="O10" s="1295" t="s">
        <v>475</v>
      </c>
      <c r="P10" s="252" t="s">
        <v>152</v>
      </c>
      <c r="Q10" s="1295" t="s">
        <v>476</v>
      </c>
      <c r="R10" s="1296"/>
      <c r="S10" s="1297"/>
      <c r="T10" s="1625">
        <v>0</v>
      </c>
    </row>
    <row r="11" spans="1:37">
      <c r="A11" s="99" t="s">
        <v>459</v>
      </c>
      <c r="B11" s="697" t="s">
        <v>135</v>
      </c>
      <c r="C11" s="142"/>
      <c r="D11" s="1618"/>
      <c r="E11" s="232" t="s">
        <v>477</v>
      </c>
      <c r="F11" s="228"/>
      <c r="G11" s="139"/>
      <c r="H11" s="139"/>
      <c r="I11" s="139"/>
      <c r="J11" s="1285"/>
      <c r="K11" s="144"/>
      <c r="L11" s="1285"/>
      <c r="M11" s="1286"/>
      <c r="N11" s="1286"/>
      <c r="O11" s="1286"/>
      <c r="P11" s="145"/>
      <c r="Q11" s="1286"/>
      <c r="R11" s="228"/>
      <c r="S11" s="1287"/>
      <c r="T11" s="1626"/>
    </row>
    <row r="12" spans="1:37" ht="105" thickBot="1">
      <c r="A12" s="1216" t="s">
        <v>459</v>
      </c>
      <c r="B12" s="1307" t="s">
        <v>135</v>
      </c>
      <c r="C12" s="1330"/>
      <c r="D12" s="1619"/>
      <c r="E12" s="1329" t="s">
        <v>400</v>
      </c>
      <c r="F12" s="1303"/>
      <c r="G12" s="1298"/>
      <c r="H12" s="1298"/>
      <c r="I12" s="1298"/>
      <c r="J12" s="1300"/>
      <c r="K12" s="1301"/>
      <c r="L12" s="1300"/>
      <c r="M12" s="1302" t="s">
        <v>478</v>
      </c>
      <c r="N12" s="1302" t="s">
        <v>479</v>
      </c>
      <c r="O12" s="1302"/>
      <c r="P12" s="1281"/>
      <c r="Q12" s="1302"/>
      <c r="R12" s="1303"/>
      <c r="S12" s="1304"/>
      <c r="T12" s="1627"/>
    </row>
    <row r="13" spans="1:37" ht="122.1" customHeight="1">
      <c r="A13" s="1275" t="s">
        <v>459</v>
      </c>
      <c r="B13" s="1309" t="s">
        <v>135</v>
      </c>
      <c r="C13" s="1622" t="s">
        <v>480</v>
      </c>
      <c r="D13" s="1620" t="s">
        <v>481</v>
      </c>
      <c r="E13" s="1290" t="s">
        <v>482</v>
      </c>
      <c r="F13" s="1310" t="s">
        <v>139</v>
      </c>
      <c r="G13" s="1311" t="s">
        <v>464</v>
      </c>
      <c r="H13" s="1311">
        <v>0</v>
      </c>
      <c r="I13" s="1311" t="s">
        <v>140</v>
      </c>
      <c r="J13" s="1312">
        <v>0</v>
      </c>
      <c r="K13" s="1313">
        <v>1</v>
      </c>
      <c r="L13" s="1312"/>
      <c r="M13" s="1314" t="s">
        <v>483</v>
      </c>
      <c r="N13" s="1314"/>
      <c r="O13" s="1315"/>
      <c r="P13" s="1316" t="s">
        <v>133</v>
      </c>
      <c r="Q13" s="1315"/>
      <c r="R13" s="1314" t="s">
        <v>484</v>
      </c>
      <c r="S13" s="1317"/>
      <c r="T13" s="1624">
        <v>0.5</v>
      </c>
    </row>
    <row r="14" spans="1:37" ht="122.1" customHeight="1">
      <c r="A14" s="1208" t="s">
        <v>459</v>
      </c>
      <c r="B14" s="1333" t="s">
        <v>135</v>
      </c>
      <c r="C14" s="1623"/>
      <c r="D14" s="1621"/>
      <c r="E14" s="1308" t="s">
        <v>485</v>
      </c>
      <c r="F14" s="1335"/>
      <c r="G14" s="1323"/>
      <c r="H14" s="1323"/>
      <c r="I14" s="1323"/>
      <c r="J14" s="1325"/>
      <c r="K14" s="1326"/>
      <c r="L14" s="1325"/>
      <c r="M14" s="1327"/>
      <c r="N14" s="1327"/>
      <c r="O14" s="1331"/>
      <c r="P14" s="1330"/>
      <c r="Q14" s="1331"/>
      <c r="R14" s="1331"/>
      <c r="S14" s="1328"/>
      <c r="T14" s="1624"/>
    </row>
    <row r="15" spans="1:37" ht="122.4" thickBot="1">
      <c r="A15" s="1216" t="s">
        <v>459</v>
      </c>
      <c r="B15" s="1318" t="s">
        <v>135</v>
      </c>
      <c r="C15" s="1208" t="s">
        <v>486</v>
      </c>
      <c r="D15" s="938" t="s">
        <v>487</v>
      </c>
      <c r="E15" s="1319" t="s">
        <v>488</v>
      </c>
      <c r="F15" s="1320" t="s">
        <v>139</v>
      </c>
      <c r="G15" s="1298" t="s">
        <v>464</v>
      </c>
      <c r="H15" s="1299">
        <v>58648000</v>
      </c>
      <c r="I15" s="1298" t="s">
        <v>140</v>
      </c>
      <c r="J15" s="1300">
        <v>1</v>
      </c>
      <c r="K15" s="1301">
        <v>1</v>
      </c>
      <c r="L15" s="1300"/>
      <c r="M15" s="1302" t="s">
        <v>489</v>
      </c>
      <c r="N15" s="1302" t="s">
        <v>489</v>
      </c>
      <c r="O15" s="1302" t="s">
        <v>490</v>
      </c>
      <c r="P15" s="1281" t="s">
        <v>144</v>
      </c>
      <c r="Q15" s="1321"/>
      <c r="R15" s="1303"/>
      <c r="S15" s="1304"/>
      <c r="T15" s="1305">
        <v>0.5</v>
      </c>
    </row>
    <row r="16" spans="1:37" ht="92.1" customHeight="1">
      <c r="A16" s="1237" t="s">
        <v>459</v>
      </c>
      <c r="B16" s="1289" t="s">
        <v>164</v>
      </c>
      <c r="C16" s="1628" t="s">
        <v>491</v>
      </c>
      <c r="D16" s="1630" t="s">
        <v>492</v>
      </c>
      <c r="E16" s="1290" t="s">
        <v>493</v>
      </c>
      <c r="F16" s="1291" t="s">
        <v>139</v>
      </c>
      <c r="G16" s="1292" t="s">
        <v>464</v>
      </c>
      <c r="H16" s="1292" t="s">
        <v>494</v>
      </c>
      <c r="I16" s="1292" t="s">
        <v>140</v>
      </c>
      <c r="J16" s="1293">
        <v>0.9</v>
      </c>
      <c r="K16" s="179">
        <v>0.9</v>
      </c>
      <c r="L16" s="1293"/>
      <c r="M16" s="1332" t="s">
        <v>495</v>
      </c>
      <c r="N16" s="1295"/>
      <c r="O16" s="1306"/>
      <c r="P16" s="252" t="s">
        <v>144</v>
      </c>
      <c r="Q16" s="1306"/>
      <c r="R16" s="1295" t="s">
        <v>496</v>
      </c>
      <c r="S16" s="1297"/>
      <c r="T16" s="1624">
        <v>0.5</v>
      </c>
    </row>
    <row r="17" spans="1:20" ht="213.6" customHeight="1">
      <c r="A17" s="1208" t="s">
        <v>459</v>
      </c>
      <c r="B17" s="1288" t="s">
        <v>164</v>
      </c>
      <c r="C17" s="1629"/>
      <c r="D17" s="1631"/>
      <c r="E17" s="1308" t="s">
        <v>497</v>
      </c>
      <c r="F17" s="1322"/>
      <c r="G17" s="1323"/>
      <c r="H17" s="1323"/>
      <c r="I17" s="1323"/>
      <c r="J17" s="1325"/>
      <c r="K17" s="185"/>
      <c r="L17" s="1325"/>
      <c r="M17" s="1337" t="s">
        <v>498</v>
      </c>
      <c r="N17" s="1327"/>
      <c r="O17" s="1331"/>
      <c r="P17" s="182"/>
      <c r="Q17" s="1331"/>
      <c r="R17" s="1327"/>
      <c r="S17" s="1328"/>
      <c r="T17" s="1624"/>
    </row>
    <row r="18" spans="1:20" ht="242.4" customHeight="1">
      <c r="A18" s="1208" t="s">
        <v>459</v>
      </c>
      <c r="B18" s="1333" t="s">
        <v>164</v>
      </c>
      <c r="C18" s="1629"/>
      <c r="D18" s="1631"/>
      <c r="E18" s="1334" t="s">
        <v>499</v>
      </c>
      <c r="F18" s="1335"/>
      <c r="G18" s="1323"/>
      <c r="H18" s="1323"/>
      <c r="I18" s="1323"/>
      <c r="J18" s="1325"/>
      <c r="K18" s="185"/>
      <c r="L18" s="1325"/>
      <c r="M18" s="1337" t="s">
        <v>500</v>
      </c>
      <c r="N18" s="1327"/>
      <c r="O18" s="1331"/>
      <c r="P18" s="182"/>
      <c r="Q18" s="1331"/>
      <c r="R18" s="1327"/>
      <c r="S18" s="1328"/>
      <c r="T18" s="1624"/>
    </row>
    <row r="19" spans="1:20" ht="149.1" customHeight="1">
      <c r="A19" s="1208" t="s">
        <v>459</v>
      </c>
      <c r="B19" s="1333" t="s">
        <v>238</v>
      </c>
      <c r="C19" s="1208" t="s">
        <v>501</v>
      </c>
      <c r="D19" s="1334" t="s">
        <v>502</v>
      </c>
      <c r="E19" s="1334" t="s">
        <v>503</v>
      </c>
      <c r="F19" s="1335" t="s">
        <v>139</v>
      </c>
      <c r="G19" s="1208"/>
      <c r="H19" s="1324">
        <v>62648000</v>
      </c>
      <c r="I19" s="1323" t="s">
        <v>140</v>
      </c>
      <c r="J19" s="1325">
        <v>0.9</v>
      </c>
      <c r="K19" s="185">
        <v>0.9</v>
      </c>
      <c r="L19" s="1325"/>
      <c r="M19" s="1327" t="s">
        <v>504</v>
      </c>
      <c r="N19" s="1327"/>
      <c r="O19" s="1327" t="s">
        <v>505</v>
      </c>
      <c r="P19" s="182" t="s">
        <v>217</v>
      </c>
      <c r="Q19" s="1331"/>
      <c r="R19" s="1327" t="s">
        <v>506</v>
      </c>
      <c r="S19" s="1328"/>
      <c r="T19" s="711">
        <v>0.5</v>
      </c>
    </row>
    <row r="20" spans="1:20" ht="174.6" thickBot="1">
      <c r="A20" s="1216" t="s">
        <v>459</v>
      </c>
      <c r="B20" s="1318" t="s">
        <v>238</v>
      </c>
      <c r="C20" s="1216" t="s">
        <v>507</v>
      </c>
      <c r="D20" s="1319" t="s">
        <v>508</v>
      </c>
      <c r="E20" s="1334" t="s">
        <v>509</v>
      </c>
      <c r="F20" s="1335" t="s">
        <v>139</v>
      </c>
      <c r="G20" s="1208"/>
      <c r="H20" s="1323">
        <v>0</v>
      </c>
      <c r="I20" s="1323" t="s">
        <v>140</v>
      </c>
      <c r="J20" s="1325">
        <v>0.5</v>
      </c>
      <c r="K20" s="185">
        <v>0.9</v>
      </c>
      <c r="L20" s="1325"/>
      <c r="M20" s="1327" t="s">
        <v>510</v>
      </c>
      <c r="N20" s="1327" t="s">
        <v>511</v>
      </c>
      <c r="O20" s="1327" t="s">
        <v>512</v>
      </c>
      <c r="P20" s="182" t="s">
        <v>182</v>
      </c>
      <c r="Q20" s="1331"/>
      <c r="R20" s="1327" t="s">
        <v>513</v>
      </c>
      <c r="S20" s="1328"/>
      <c r="T20" s="711">
        <v>0.5</v>
      </c>
    </row>
    <row r="21" spans="1:20" ht="208.8">
      <c r="A21" s="1275" t="s">
        <v>459</v>
      </c>
      <c r="B21" s="1309" t="s">
        <v>238</v>
      </c>
      <c r="C21" s="1275" t="s">
        <v>514</v>
      </c>
      <c r="D21" s="957" t="s">
        <v>515</v>
      </c>
      <c r="E21" s="1334" t="s">
        <v>516</v>
      </c>
      <c r="F21" s="1335" t="s">
        <v>139</v>
      </c>
      <c r="G21" s="1208"/>
      <c r="H21" s="1323">
        <v>0</v>
      </c>
      <c r="I21" s="1323" t="s">
        <v>140</v>
      </c>
      <c r="J21" s="1325">
        <v>0.5</v>
      </c>
      <c r="K21" s="185">
        <v>0.9</v>
      </c>
      <c r="L21" s="1325"/>
      <c r="M21" s="1327" t="s">
        <v>517</v>
      </c>
      <c r="N21" s="1338" t="s">
        <v>518</v>
      </c>
      <c r="O21" s="1331"/>
      <c r="P21" s="182" t="s">
        <v>144</v>
      </c>
      <c r="Q21" s="1331"/>
      <c r="R21" s="1327" t="s">
        <v>519</v>
      </c>
      <c r="S21" s="1328"/>
      <c r="T21" s="711">
        <v>0.5</v>
      </c>
    </row>
    <row r="22" spans="1:20" ht="87.6" thickBot="1">
      <c r="A22" s="1216" t="s">
        <v>459</v>
      </c>
      <c r="B22" s="1318" t="s">
        <v>324</v>
      </c>
      <c r="C22" s="1216" t="s">
        <v>520</v>
      </c>
      <c r="D22" s="1319" t="s">
        <v>521</v>
      </c>
      <c r="E22" s="1319" t="s">
        <v>522</v>
      </c>
      <c r="F22" s="1320" t="s">
        <v>139</v>
      </c>
      <c r="G22" s="1216"/>
      <c r="H22" s="1299">
        <v>37650000</v>
      </c>
      <c r="I22" s="1298" t="s">
        <v>140</v>
      </c>
      <c r="J22" s="1300">
        <v>0</v>
      </c>
      <c r="K22" s="1336">
        <v>1</v>
      </c>
      <c r="L22" s="1300"/>
      <c r="M22" s="1302" t="s">
        <v>523</v>
      </c>
      <c r="N22" s="1321"/>
      <c r="O22" s="1321"/>
      <c r="P22" s="1281" t="s">
        <v>133</v>
      </c>
      <c r="Q22" s="1321"/>
      <c r="R22" s="1302" t="s">
        <v>484</v>
      </c>
      <c r="S22" s="1304"/>
      <c r="T22" s="1305">
        <v>0.5</v>
      </c>
    </row>
    <row r="23" spans="1:20" ht="334.5" customHeight="1" thickBot="1">
      <c r="A23" s="1227" t="s">
        <v>459</v>
      </c>
      <c r="B23" s="1345" t="s">
        <v>324</v>
      </c>
      <c r="C23" s="1227" t="s">
        <v>524</v>
      </c>
      <c r="D23" s="1346" t="s">
        <v>525</v>
      </c>
      <c r="E23" s="1346" t="s">
        <v>526</v>
      </c>
      <c r="F23" s="1347" t="s">
        <v>139</v>
      </c>
      <c r="G23" s="1227"/>
      <c r="H23" s="1227">
        <v>0</v>
      </c>
      <c r="I23" s="1227" t="s">
        <v>140</v>
      </c>
      <c r="J23" s="1348">
        <v>1</v>
      </c>
      <c r="K23" s="1349">
        <v>1</v>
      </c>
      <c r="L23" s="1348"/>
      <c r="M23" s="1350" t="s">
        <v>527</v>
      </c>
      <c r="N23" s="1351" t="s">
        <v>518</v>
      </c>
      <c r="O23" s="1352"/>
      <c r="P23" s="1229" t="s">
        <v>144</v>
      </c>
      <c r="Q23" s="1352"/>
      <c r="R23" s="1350" t="s">
        <v>528</v>
      </c>
      <c r="S23" s="1353"/>
      <c r="T23" s="1354">
        <v>0.5</v>
      </c>
    </row>
    <row r="24" spans="1:20">
      <c r="R24" s="136"/>
      <c r="S24" s="149" t="s">
        <v>453</v>
      </c>
      <c r="T24" s="150">
        <f>SUM(T9:T23)</f>
        <v>4.5</v>
      </c>
    </row>
    <row r="25" spans="1:20">
      <c r="A25" s="86" t="s">
        <v>123</v>
      </c>
      <c r="S25" s="151" t="s">
        <v>454</v>
      </c>
      <c r="T25" s="150">
        <v>14</v>
      </c>
    </row>
    <row r="26" spans="1:20">
      <c r="A26" s="87" t="s">
        <v>144</v>
      </c>
      <c r="G26" s="90"/>
      <c r="S26" s="152" t="s">
        <v>455</v>
      </c>
      <c r="T26" s="153">
        <f>T24/T25</f>
        <v>0.32142857142857145</v>
      </c>
    </row>
    <row r="27" spans="1:20">
      <c r="A27" s="87" t="s">
        <v>133</v>
      </c>
      <c r="G27" s="90"/>
    </row>
    <row r="28" spans="1:20">
      <c r="A28" s="87" t="s">
        <v>355</v>
      </c>
      <c r="G28" s="90"/>
    </row>
    <row r="29" spans="1:20">
      <c r="A29" s="87" t="s">
        <v>237</v>
      </c>
      <c r="G29" s="90"/>
    </row>
    <row r="30" spans="1:20">
      <c r="A30" s="87" t="s">
        <v>152</v>
      </c>
      <c r="G30" s="90"/>
    </row>
    <row r="31" spans="1:20">
      <c r="A31" s="87" t="s">
        <v>364</v>
      </c>
      <c r="G31" s="90"/>
    </row>
    <row r="32" spans="1:20">
      <c r="A32" s="87" t="s">
        <v>217</v>
      </c>
      <c r="G32" s="90"/>
    </row>
    <row r="33" spans="1:7">
      <c r="A33" s="87" t="s">
        <v>365</v>
      </c>
      <c r="G33" s="90"/>
    </row>
    <row r="34" spans="1:7">
      <c r="A34" s="87" t="s">
        <v>366</v>
      </c>
      <c r="G34" s="90"/>
    </row>
    <row r="35" spans="1:7">
      <c r="A35" s="87" t="s">
        <v>182</v>
      </c>
      <c r="G35" s="90"/>
    </row>
  </sheetData>
  <mergeCells count="9">
    <mergeCell ref="C6:F8"/>
    <mergeCell ref="D10:D12"/>
    <mergeCell ref="D13:D14"/>
    <mergeCell ref="C13:C14"/>
    <mergeCell ref="T16:T18"/>
    <mergeCell ref="T13:T14"/>
    <mergeCell ref="T10:T12"/>
    <mergeCell ref="C16:C18"/>
    <mergeCell ref="D16:D18"/>
  </mergeCells>
  <conditionalFormatting sqref="AE7">
    <cfRule type="iconSet" priority="1">
      <iconSet iconSet="3Arrows">
        <cfvo type="percent" val="0"/>
        <cfvo type="percent" val="33"/>
        <cfvo type="percent" val="67"/>
      </iconSet>
    </cfRule>
  </conditionalFormatting>
  <dataValidations count="2">
    <dataValidation type="list" allowBlank="1" showInputMessage="1" showErrorMessage="1" sqref="A27" xr:uid="{A5A79FBF-0DA1-4698-A2FA-4A30D32F9215}">
      <formula1>$A$6:$A$7</formula1>
    </dataValidation>
    <dataValidation type="list" allowBlank="1" showInputMessage="1" showErrorMessage="1" sqref="A26 P6:P23" xr:uid="{51C80E25-7700-4FDD-A68F-9D50BCEA7BC2}">
      <formula1>$A$26:$A$35</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61FF68-B5F7-4296-815C-38F3BF2A9572}">
  <sheetPr codeName="Sheet4">
    <tabColor rgb="FF0070C0"/>
  </sheetPr>
  <dimension ref="A1:Y104"/>
  <sheetViews>
    <sheetView topLeftCell="A19" zoomScale="53" zoomScaleNormal="81" workbookViewId="0">
      <selection activeCell="I6" sqref="I6"/>
    </sheetView>
  </sheetViews>
  <sheetFormatPr defaultRowHeight="14.4"/>
  <cols>
    <col min="1" max="1" width="21.33203125" style="47" bestFit="1" customWidth="1"/>
    <col min="2" max="2" width="42.6640625" customWidth="1"/>
    <col min="3" max="3" width="51.88671875" customWidth="1"/>
    <col min="4" max="6" width="8.6640625" customWidth="1"/>
    <col min="7" max="7" width="54.88671875" customWidth="1"/>
    <col min="8" max="8" width="23.6640625" customWidth="1"/>
    <col min="9" max="9" width="23.6640625" style="47" customWidth="1"/>
    <col min="10" max="10" width="10" bestFit="1" customWidth="1"/>
    <col min="12" max="12" width="15.33203125" customWidth="1"/>
    <col min="13" max="13" width="8.6640625" bestFit="1" customWidth="1"/>
    <col min="14" max="14" width="9.6640625" bestFit="1" customWidth="1"/>
    <col min="15" max="17" width="8.77734375" bestFit="1" customWidth="1"/>
    <col min="19" max="19" width="10.6640625" bestFit="1" customWidth="1"/>
  </cols>
  <sheetData>
    <row r="1" spans="1:25" ht="17.399999999999999">
      <c r="A1" s="226" t="s">
        <v>104</v>
      </c>
      <c r="B1" s="70" t="s">
        <v>456</v>
      </c>
    </row>
    <row r="2" spans="1:25" ht="17.399999999999999">
      <c r="A2" s="226" t="s">
        <v>106</v>
      </c>
      <c r="B2" s="70" t="s">
        <v>457</v>
      </c>
    </row>
    <row r="3" spans="1:25" ht="17.399999999999999">
      <c r="A3" s="226" t="s">
        <v>108</v>
      </c>
      <c r="B3" s="147" t="s">
        <v>458</v>
      </c>
    </row>
    <row r="4" spans="1:25" ht="15" thickBot="1"/>
    <row r="5" spans="1:25" ht="18" thickBot="1">
      <c r="A5" s="1650" t="s">
        <v>529</v>
      </c>
      <c r="B5" s="1650" t="s">
        <v>530</v>
      </c>
      <c r="C5" s="1650" t="s">
        <v>531</v>
      </c>
      <c r="D5" s="1652" t="s">
        <v>532</v>
      </c>
      <c r="E5" s="1653"/>
      <c r="F5" s="1654"/>
      <c r="G5" s="1650" t="s">
        <v>533</v>
      </c>
      <c r="H5" s="1655" t="s">
        <v>534</v>
      </c>
      <c r="I5" s="227" t="s">
        <v>370</v>
      </c>
    </row>
    <row r="6" spans="1:25" ht="105.6" thickBot="1">
      <c r="A6" s="1651"/>
      <c r="B6" s="1651"/>
      <c r="C6" s="1651"/>
      <c r="D6" s="154" t="s">
        <v>535</v>
      </c>
      <c r="E6" s="154" t="s">
        <v>536</v>
      </c>
      <c r="F6" s="154" t="s">
        <v>537</v>
      </c>
      <c r="G6" s="1651"/>
      <c r="H6" s="1656"/>
      <c r="I6" s="274"/>
      <c r="K6" s="20" t="s">
        <v>371</v>
      </c>
      <c r="L6" s="21"/>
      <c r="M6" s="21"/>
      <c r="N6" s="21"/>
      <c r="O6" s="21"/>
      <c r="P6" s="21"/>
      <c r="Q6" s="21"/>
      <c r="R6" s="54"/>
      <c r="S6" s="21"/>
      <c r="T6" s="4"/>
      <c r="U6" s="27" t="s">
        <v>372</v>
      </c>
      <c r="V6" s="27" t="s">
        <v>373</v>
      </c>
      <c r="W6" s="27" t="s">
        <v>140</v>
      </c>
      <c r="X6" s="27" t="s">
        <v>132</v>
      </c>
      <c r="Y6" s="27" t="s">
        <v>150</v>
      </c>
    </row>
    <row r="7" spans="1:25" ht="21.6" thickBot="1">
      <c r="A7" s="1648" t="s">
        <v>538</v>
      </c>
      <c r="B7" s="1649"/>
      <c r="C7" s="1649"/>
      <c r="D7" s="1649"/>
      <c r="E7" s="1649"/>
      <c r="F7" s="1649"/>
      <c r="G7" s="1649"/>
      <c r="H7" s="1649"/>
      <c r="I7" s="275"/>
      <c r="K7" s="22" t="s">
        <v>375</v>
      </c>
      <c r="L7" s="22" t="s">
        <v>539</v>
      </c>
      <c r="M7" s="22" t="s">
        <v>540</v>
      </c>
      <c r="N7" s="60" t="s">
        <v>541</v>
      </c>
      <c r="O7" s="60" t="s">
        <v>542</v>
      </c>
      <c r="P7" s="22" t="s">
        <v>543</v>
      </c>
      <c r="Q7" s="22" t="s">
        <v>544</v>
      </c>
      <c r="R7" s="22" t="s">
        <v>545</v>
      </c>
      <c r="S7" s="25" t="s">
        <v>383</v>
      </c>
      <c r="T7" s="4"/>
      <c r="U7" s="28">
        <v>67</v>
      </c>
      <c r="V7" s="28"/>
      <c r="W7" s="28"/>
      <c r="X7" s="28"/>
      <c r="Y7" s="28"/>
    </row>
    <row r="8" spans="1:25" ht="24.6">
      <c r="A8" s="1634">
        <v>1</v>
      </c>
      <c r="B8" s="1636" t="s">
        <v>546</v>
      </c>
      <c r="C8" s="1636" t="s">
        <v>547</v>
      </c>
      <c r="D8" s="1634"/>
      <c r="E8" s="1638">
        <v>40</v>
      </c>
      <c r="F8" s="1634"/>
      <c r="G8" s="1636" t="s">
        <v>548</v>
      </c>
      <c r="H8" s="1640" t="s">
        <v>549</v>
      </c>
      <c r="I8" s="276"/>
      <c r="K8" s="23" t="s">
        <v>384</v>
      </c>
      <c r="L8" s="55">
        <f>(E14+E16+E17+E19+E20+E21+E22+E23+E24+E27+E29+E31)/12</f>
        <v>12.083333333333334</v>
      </c>
      <c r="M8" s="57">
        <f>(E42+E43+E44+E47+E48+E49+E50+E52+E54+E55+E56+E57)/12</f>
        <v>11.666666666666666</v>
      </c>
      <c r="N8" s="55">
        <f>(E33+E35+E36+E37+E38+E39+E40)/7</f>
        <v>15.714285714285714</v>
      </c>
      <c r="O8" s="55">
        <f>(E60+E61+E62+E63+E64+E65+E66+E67+E68)/9</f>
        <v>17.222222222222221</v>
      </c>
      <c r="P8" s="55">
        <f>(E80+E82+E83+E84+E85+E86+E87+E88+E89+E90+E91+E92+E93+E94+E95+E96)/16</f>
        <v>15.3125</v>
      </c>
      <c r="Q8" s="58">
        <f>(E70+E71+E72+E73+E74+E75+E76+E77+E78)/9</f>
        <v>8.3333333333333339</v>
      </c>
      <c r="R8" s="55">
        <f>(E98+E99+E100+E101)/4</f>
        <v>5</v>
      </c>
      <c r="S8" s="59">
        <f>AVERAGE(L8:N8)</f>
        <v>13.154761904761905</v>
      </c>
      <c r="T8" s="4"/>
      <c r="U8" s="168">
        <v>69</v>
      </c>
      <c r="V8" s="4"/>
      <c r="W8" s="4"/>
      <c r="X8" s="4"/>
      <c r="Y8" s="4"/>
    </row>
    <row r="9" spans="1:25" ht="18" thickBot="1">
      <c r="A9" s="1635"/>
      <c r="B9" s="1637"/>
      <c r="C9" s="1637"/>
      <c r="D9" s="1635"/>
      <c r="E9" s="1639"/>
      <c r="F9" s="1635"/>
      <c r="G9" s="1637"/>
      <c r="H9" s="1641"/>
      <c r="I9" s="276"/>
      <c r="N9" s="56" t="s">
        <v>550</v>
      </c>
    </row>
    <row r="10" spans="1:25" ht="17.399999999999999">
      <c r="A10" s="1634">
        <v>2</v>
      </c>
      <c r="B10" s="1636" t="s">
        <v>551</v>
      </c>
      <c r="C10" s="1636" t="s">
        <v>552</v>
      </c>
      <c r="D10" s="1634"/>
      <c r="E10" s="1638">
        <v>90</v>
      </c>
      <c r="F10" s="1634"/>
      <c r="G10" s="1636" t="s">
        <v>553</v>
      </c>
      <c r="H10" s="1640" t="s">
        <v>554</v>
      </c>
      <c r="I10" s="276"/>
      <c r="O10" s="56" t="s">
        <v>555</v>
      </c>
    </row>
    <row r="11" spans="1:25" ht="18" thickBot="1">
      <c r="A11" s="1635"/>
      <c r="B11" s="1637"/>
      <c r="C11" s="1637"/>
      <c r="D11" s="1635"/>
      <c r="E11" s="1639"/>
      <c r="F11" s="1635"/>
      <c r="G11" s="1637"/>
      <c r="H11" s="1641"/>
      <c r="I11" s="276"/>
    </row>
    <row r="12" spans="1:25" ht="18" thickBot="1">
      <c r="A12" s="1648" t="s">
        <v>556</v>
      </c>
      <c r="B12" s="1649"/>
      <c r="C12" s="1649"/>
      <c r="D12" s="1649"/>
      <c r="E12" s="1649"/>
      <c r="F12" s="1649"/>
      <c r="G12" s="1649"/>
      <c r="H12" s="1649"/>
      <c r="I12" s="274"/>
      <c r="M12">
        <f>12+12+7+9+16+9+4</f>
        <v>69</v>
      </c>
    </row>
    <row r="13" spans="1:25" ht="18" thickBot="1">
      <c r="A13" s="166">
        <v>2.1</v>
      </c>
      <c r="B13" s="156" t="s">
        <v>135</v>
      </c>
      <c r="C13" s="157"/>
      <c r="D13" s="158"/>
      <c r="E13" s="158"/>
      <c r="F13" s="158"/>
      <c r="G13" s="157"/>
      <c r="H13" s="163"/>
      <c r="I13" s="277"/>
    </row>
    <row r="14" spans="1:25" ht="17.399999999999999">
      <c r="A14" s="1634">
        <v>1</v>
      </c>
      <c r="B14" s="1636" t="s">
        <v>557</v>
      </c>
      <c r="C14" s="159" t="s">
        <v>558</v>
      </c>
      <c r="D14" s="1634"/>
      <c r="E14" s="1638">
        <v>15</v>
      </c>
      <c r="F14" s="1634"/>
      <c r="G14" s="1636" t="s">
        <v>559</v>
      </c>
      <c r="H14" s="1632"/>
      <c r="I14" s="277">
        <v>0.5</v>
      </c>
    </row>
    <row r="15" spans="1:25" ht="93" customHeight="1" thickBot="1">
      <c r="A15" s="1635"/>
      <c r="B15" s="1637"/>
      <c r="C15" s="160" t="s">
        <v>560</v>
      </c>
      <c r="D15" s="1635"/>
      <c r="E15" s="1639"/>
      <c r="F15" s="1635"/>
      <c r="G15" s="1637"/>
      <c r="H15" s="1633"/>
      <c r="I15" s="277">
        <v>0</v>
      </c>
    </row>
    <row r="16" spans="1:25" ht="52.8" thickBot="1">
      <c r="A16" s="155">
        <v>2</v>
      </c>
      <c r="B16" s="160" t="s">
        <v>561</v>
      </c>
      <c r="C16" s="160" t="s">
        <v>562</v>
      </c>
      <c r="D16" s="161"/>
      <c r="E16" s="162">
        <v>10</v>
      </c>
      <c r="F16" s="161"/>
      <c r="G16" s="160" t="s">
        <v>563</v>
      </c>
      <c r="H16" s="164"/>
      <c r="I16" s="277">
        <v>0.5</v>
      </c>
    </row>
    <row r="17" spans="1:10" ht="34.799999999999997">
      <c r="A17" s="1634">
        <v>3</v>
      </c>
      <c r="B17" s="1636" t="s">
        <v>564</v>
      </c>
      <c r="C17" s="159" t="s">
        <v>565</v>
      </c>
      <c r="D17" s="1634"/>
      <c r="E17" s="1638">
        <v>10</v>
      </c>
      <c r="F17" s="1634"/>
      <c r="G17" s="1636" t="s">
        <v>566</v>
      </c>
      <c r="H17" s="1632"/>
      <c r="I17" s="277">
        <v>1</v>
      </c>
    </row>
    <row r="18" spans="1:10" ht="52.8" thickBot="1">
      <c r="A18" s="1635"/>
      <c r="B18" s="1637"/>
      <c r="C18" s="160" t="s">
        <v>567</v>
      </c>
      <c r="D18" s="1635"/>
      <c r="E18" s="1639"/>
      <c r="F18" s="1635"/>
      <c r="G18" s="1637"/>
      <c r="H18" s="1633"/>
      <c r="I18" s="277">
        <v>1</v>
      </c>
    </row>
    <row r="19" spans="1:10" ht="70.2" thickBot="1">
      <c r="A19" s="155">
        <v>4</v>
      </c>
      <c r="B19" s="160" t="s">
        <v>568</v>
      </c>
      <c r="C19" s="160" t="s">
        <v>569</v>
      </c>
      <c r="D19" s="161"/>
      <c r="E19" s="162">
        <v>20</v>
      </c>
      <c r="F19" s="161"/>
      <c r="G19" s="160" t="s">
        <v>570</v>
      </c>
      <c r="H19" s="164"/>
      <c r="I19" s="277">
        <v>1</v>
      </c>
    </row>
    <row r="20" spans="1:10" ht="87.6" thickBot="1">
      <c r="A20" s="155">
        <v>5</v>
      </c>
      <c r="B20" s="160" t="s">
        <v>571</v>
      </c>
      <c r="C20" s="160" t="s">
        <v>572</v>
      </c>
      <c r="D20" s="161"/>
      <c r="E20" s="162">
        <v>10</v>
      </c>
      <c r="F20" s="161"/>
      <c r="G20" s="160" t="s">
        <v>573</v>
      </c>
      <c r="H20" s="164"/>
      <c r="I20" s="277">
        <v>1</v>
      </c>
    </row>
    <row r="21" spans="1:10" ht="87.6" thickBot="1">
      <c r="A21" s="155">
        <v>6</v>
      </c>
      <c r="B21" s="160" t="s">
        <v>574</v>
      </c>
      <c r="C21" s="160" t="s">
        <v>575</v>
      </c>
      <c r="D21" s="161"/>
      <c r="E21" s="162">
        <v>10</v>
      </c>
      <c r="F21" s="161"/>
      <c r="G21" s="160" t="s">
        <v>576</v>
      </c>
      <c r="H21" s="164"/>
      <c r="I21" s="277">
        <v>1</v>
      </c>
    </row>
    <row r="22" spans="1:10" ht="87.6" thickBot="1">
      <c r="A22" s="155">
        <v>7</v>
      </c>
      <c r="B22" s="160" t="s">
        <v>577</v>
      </c>
      <c r="C22" s="160" t="s">
        <v>578</v>
      </c>
      <c r="D22" s="161"/>
      <c r="E22" s="162">
        <v>15</v>
      </c>
      <c r="F22" s="161"/>
      <c r="G22" s="160" t="s">
        <v>579</v>
      </c>
      <c r="H22" s="164"/>
      <c r="I22" s="277">
        <v>1</v>
      </c>
    </row>
    <row r="23" spans="1:10" ht="87.6" thickBot="1">
      <c r="A23" s="155">
        <v>8</v>
      </c>
      <c r="B23" s="160" t="s">
        <v>580</v>
      </c>
      <c r="C23" s="160" t="s">
        <v>581</v>
      </c>
      <c r="D23" s="161"/>
      <c r="E23" s="162">
        <v>15</v>
      </c>
      <c r="F23" s="161"/>
      <c r="G23" s="160" t="s">
        <v>582</v>
      </c>
      <c r="H23" s="164"/>
      <c r="I23" s="277">
        <v>1</v>
      </c>
    </row>
    <row r="24" spans="1:10" ht="0.6" customHeight="1">
      <c r="A24" s="1634">
        <v>9</v>
      </c>
      <c r="B24" s="1636" t="s">
        <v>583</v>
      </c>
      <c r="C24" s="159" t="s">
        <v>584</v>
      </c>
      <c r="D24" s="1634"/>
      <c r="E24" s="1638">
        <v>10</v>
      </c>
      <c r="F24" s="1634"/>
      <c r="G24" s="1636" t="s">
        <v>585</v>
      </c>
      <c r="H24" s="1632"/>
      <c r="I24" s="277"/>
    </row>
    <row r="25" spans="1:10" ht="34.799999999999997">
      <c r="A25" s="1642"/>
      <c r="B25" s="1643"/>
      <c r="C25" s="159" t="s">
        <v>586</v>
      </c>
      <c r="D25" s="1642"/>
      <c r="E25" s="1644"/>
      <c r="F25" s="1642"/>
      <c r="G25" s="1643"/>
      <c r="H25" s="1645"/>
      <c r="I25" s="277">
        <v>1</v>
      </c>
    </row>
    <row r="26" spans="1:10" ht="35.4" thickBot="1">
      <c r="A26" s="1635"/>
      <c r="B26" s="1637"/>
      <c r="C26" s="160" t="s">
        <v>587</v>
      </c>
      <c r="D26" s="1635"/>
      <c r="E26" s="1639"/>
      <c r="F26" s="1635"/>
      <c r="G26" s="1637"/>
      <c r="H26" s="1633"/>
      <c r="I26" s="277">
        <v>1</v>
      </c>
    </row>
    <row r="27" spans="1:10" ht="34.799999999999997">
      <c r="A27" s="1634">
        <v>10</v>
      </c>
      <c r="B27" s="1646" t="s">
        <v>588</v>
      </c>
      <c r="C27" s="159" t="s">
        <v>589</v>
      </c>
      <c r="D27" s="1634"/>
      <c r="E27" s="1638">
        <v>10</v>
      </c>
      <c r="F27" s="1634"/>
      <c r="G27" s="1636" t="s">
        <v>590</v>
      </c>
      <c r="H27" s="1632"/>
      <c r="I27" s="277">
        <v>1</v>
      </c>
      <c r="J27" t="s">
        <v>591</v>
      </c>
    </row>
    <row r="28" spans="1:10" ht="35.4" thickBot="1">
      <c r="A28" s="1635"/>
      <c r="B28" s="1647"/>
      <c r="C28" s="160" t="s">
        <v>592</v>
      </c>
      <c r="D28" s="1635"/>
      <c r="E28" s="1639"/>
      <c r="F28" s="1635"/>
      <c r="G28" s="1637"/>
      <c r="H28" s="1633"/>
      <c r="I28" s="277">
        <v>1</v>
      </c>
    </row>
    <row r="29" spans="1:10" ht="34.799999999999997">
      <c r="A29" s="1634">
        <v>11</v>
      </c>
      <c r="B29" s="1636" t="s">
        <v>593</v>
      </c>
      <c r="C29" s="159" t="s">
        <v>594</v>
      </c>
      <c r="D29" s="1634"/>
      <c r="E29" s="1638">
        <v>10</v>
      </c>
      <c r="F29" s="1634"/>
      <c r="G29" s="1636" t="s">
        <v>595</v>
      </c>
      <c r="H29" s="1632"/>
      <c r="I29" s="277">
        <v>1</v>
      </c>
    </row>
    <row r="30" spans="1:10" ht="35.4" thickBot="1">
      <c r="A30" s="1635"/>
      <c r="B30" s="1637"/>
      <c r="C30" s="160" t="s">
        <v>596</v>
      </c>
      <c r="D30" s="1635"/>
      <c r="E30" s="1639"/>
      <c r="F30" s="1635"/>
      <c r="G30" s="1637"/>
      <c r="H30" s="1633"/>
      <c r="I30" s="277">
        <v>1</v>
      </c>
    </row>
    <row r="31" spans="1:10" ht="70.2" thickBot="1">
      <c r="A31" s="155">
        <v>12</v>
      </c>
      <c r="B31" s="160" t="s">
        <v>597</v>
      </c>
      <c r="C31" s="160" t="s">
        <v>598</v>
      </c>
      <c r="D31" s="161"/>
      <c r="E31" s="162">
        <v>10</v>
      </c>
      <c r="F31" s="161"/>
      <c r="G31" s="160" t="s">
        <v>599</v>
      </c>
      <c r="H31" s="164"/>
      <c r="I31" s="277">
        <v>1</v>
      </c>
    </row>
    <row r="32" spans="1:10" ht="18" thickBot="1">
      <c r="A32" s="166">
        <v>2.2000000000000002</v>
      </c>
      <c r="B32" s="156" t="s">
        <v>190</v>
      </c>
      <c r="C32" s="157"/>
      <c r="D32" s="158"/>
      <c r="E32" s="158"/>
      <c r="F32" s="158"/>
      <c r="G32" s="157"/>
      <c r="H32" s="163"/>
      <c r="I32" s="277"/>
    </row>
    <row r="33" spans="1:9" ht="17.399999999999999">
      <c r="A33" s="1634">
        <v>1</v>
      </c>
      <c r="B33" s="1636" t="s">
        <v>600</v>
      </c>
      <c r="C33" s="1636" t="s">
        <v>601</v>
      </c>
      <c r="D33" s="1634"/>
      <c r="E33" s="1638">
        <v>5</v>
      </c>
      <c r="F33" s="1634"/>
      <c r="G33" s="159" t="s">
        <v>602</v>
      </c>
      <c r="H33" s="1632"/>
      <c r="I33" s="277">
        <v>1</v>
      </c>
    </row>
    <row r="34" spans="1:9" ht="35.4" thickBot="1">
      <c r="A34" s="1635"/>
      <c r="B34" s="1637"/>
      <c r="C34" s="1637"/>
      <c r="D34" s="1635"/>
      <c r="E34" s="1639"/>
      <c r="F34" s="1635"/>
      <c r="G34" s="160" t="s">
        <v>603</v>
      </c>
      <c r="H34" s="1633"/>
      <c r="I34" s="277"/>
    </row>
    <row r="35" spans="1:9" s="56" customFormat="1" ht="52.8" thickBot="1">
      <c r="A35" s="288">
        <v>2</v>
      </c>
      <c r="B35" s="289" t="s">
        <v>604</v>
      </c>
      <c r="C35" s="289" t="s">
        <v>605</v>
      </c>
      <c r="D35" s="290"/>
      <c r="E35" s="291">
        <v>40</v>
      </c>
      <c r="F35" s="290"/>
      <c r="G35" s="289" t="s">
        <v>606</v>
      </c>
      <c r="H35" s="292"/>
      <c r="I35" s="293">
        <v>1</v>
      </c>
    </row>
    <row r="36" spans="1:9" ht="52.8" thickBot="1">
      <c r="A36" s="155">
        <v>3</v>
      </c>
      <c r="B36" s="160" t="s">
        <v>607</v>
      </c>
      <c r="C36" s="160" t="s">
        <v>608</v>
      </c>
      <c r="D36" s="161"/>
      <c r="E36" s="162">
        <v>10</v>
      </c>
      <c r="F36" s="161"/>
      <c r="G36" s="160" t="s">
        <v>609</v>
      </c>
      <c r="H36" s="164"/>
      <c r="I36" s="277">
        <v>0.5</v>
      </c>
    </row>
    <row r="37" spans="1:9" ht="52.8" thickBot="1">
      <c r="A37" s="155">
        <v>4</v>
      </c>
      <c r="B37" s="160" t="s">
        <v>610</v>
      </c>
      <c r="C37" s="160" t="s">
        <v>611</v>
      </c>
      <c r="D37" s="161"/>
      <c r="E37" s="162">
        <v>5</v>
      </c>
      <c r="F37" s="161"/>
      <c r="G37" s="160" t="s">
        <v>612</v>
      </c>
      <c r="H37" s="164"/>
      <c r="I37" s="277">
        <v>1</v>
      </c>
    </row>
    <row r="38" spans="1:9" ht="35.4" thickBot="1">
      <c r="A38" s="155">
        <v>5</v>
      </c>
      <c r="B38" s="160" t="s">
        <v>613</v>
      </c>
      <c r="C38" s="160" t="s">
        <v>614</v>
      </c>
      <c r="D38" s="161"/>
      <c r="E38" s="162">
        <v>5</v>
      </c>
      <c r="F38" s="161"/>
      <c r="G38" s="160" t="s">
        <v>615</v>
      </c>
      <c r="H38" s="164"/>
      <c r="I38" s="277">
        <v>1</v>
      </c>
    </row>
    <row r="39" spans="1:9" ht="52.8" thickBot="1">
      <c r="A39" s="155">
        <v>6</v>
      </c>
      <c r="B39" s="160" t="s">
        <v>616</v>
      </c>
      <c r="C39" s="160" t="s">
        <v>617</v>
      </c>
      <c r="D39" s="161"/>
      <c r="E39" s="162">
        <v>40</v>
      </c>
      <c r="F39" s="161"/>
      <c r="G39" s="160" t="s">
        <v>618</v>
      </c>
      <c r="H39" s="164"/>
      <c r="I39" s="277">
        <v>1</v>
      </c>
    </row>
    <row r="40" spans="1:9" ht="70.2" thickBot="1">
      <c r="A40" s="155">
        <v>7</v>
      </c>
      <c r="B40" s="160" t="s">
        <v>619</v>
      </c>
      <c r="C40" s="160" t="s">
        <v>620</v>
      </c>
      <c r="D40" s="161"/>
      <c r="E40" s="162">
        <v>5</v>
      </c>
      <c r="F40" s="161"/>
      <c r="G40" s="160" t="s">
        <v>621</v>
      </c>
      <c r="H40" s="164"/>
      <c r="I40" s="277">
        <v>1</v>
      </c>
    </row>
    <row r="41" spans="1:9" ht="18" thickBot="1">
      <c r="A41" s="166">
        <v>2.2999999999999998</v>
      </c>
      <c r="B41" s="156" t="s">
        <v>164</v>
      </c>
      <c r="C41" s="157"/>
      <c r="D41" s="158"/>
      <c r="E41" s="158"/>
      <c r="F41" s="158"/>
      <c r="G41" s="157"/>
      <c r="H41" s="163"/>
      <c r="I41" s="277"/>
    </row>
    <row r="42" spans="1:9" ht="70.2" thickBot="1">
      <c r="A42" s="155">
        <v>1</v>
      </c>
      <c r="B42" s="160" t="s">
        <v>622</v>
      </c>
      <c r="C42" s="160" t="s">
        <v>623</v>
      </c>
      <c r="D42" s="161"/>
      <c r="E42" s="162">
        <v>10</v>
      </c>
      <c r="F42" s="161"/>
      <c r="G42" s="160" t="s">
        <v>624</v>
      </c>
      <c r="H42" s="164"/>
      <c r="I42" s="277">
        <v>1</v>
      </c>
    </row>
    <row r="43" spans="1:9" ht="52.8" thickBot="1">
      <c r="A43" s="155">
        <v>2</v>
      </c>
      <c r="B43" s="160" t="s">
        <v>625</v>
      </c>
      <c r="C43" s="160" t="s">
        <v>626</v>
      </c>
      <c r="D43" s="161"/>
      <c r="E43" s="162">
        <v>10</v>
      </c>
      <c r="F43" s="161"/>
      <c r="G43" s="160" t="s">
        <v>627</v>
      </c>
      <c r="H43" s="164"/>
      <c r="I43" s="277">
        <v>1</v>
      </c>
    </row>
    <row r="44" spans="1:9" ht="17.399999999999999">
      <c r="A44" s="1634">
        <v>3</v>
      </c>
      <c r="B44" s="1636" t="s">
        <v>628</v>
      </c>
      <c r="C44" s="159" t="s">
        <v>629</v>
      </c>
      <c r="D44" s="1634"/>
      <c r="E44" s="1638">
        <v>10</v>
      </c>
      <c r="F44" s="1634"/>
      <c r="G44" s="1636" t="s">
        <v>630</v>
      </c>
      <c r="H44" s="1632"/>
      <c r="I44" s="277">
        <v>1</v>
      </c>
    </row>
    <row r="45" spans="1:9" ht="17.399999999999999">
      <c r="A45" s="1642"/>
      <c r="B45" s="1643"/>
      <c r="C45" s="159" t="s">
        <v>631</v>
      </c>
      <c r="D45" s="1642"/>
      <c r="E45" s="1644"/>
      <c r="F45" s="1642"/>
      <c r="G45" s="1643"/>
      <c r="H45" s="1645"/>
      <c r="I45" s="277"/>
    </row>
    <row r="46" spans="1:9" ht="35.4" thickBot="1">
      <c r="A46" s="1635"/>
      <c r="B46" s="1637"/>
      <c r="C46" s="160" t="s">
        <v>632</v>
      </c>
      <c r="D46" s="1635"/>
      <c r="E46" s="1639"/>
      <c r="F46" s="1635"/>
      <c r="G46" s="1637"/>
      <c r="H46" s="1633"/>
      <c r="I46" s="277"/>
    </row>
    <row r="47" spans="1:9" ht="105" thickBot="1">
      <c r="A47" s="155">
        <v>4</v>
      </c>
      <c r="B47" s="160" t="s">
        <v>633</v>
      </c>
      <c r="C47" s="160" t="s">
        <v>634</v>
      </c>
      <c r="D47" s="161"/>
      <c r="E47" s="162">
        <v>10</v>
      </c>
      <c r="F47" s="161"/>
      <c r="G47" s="160" t="s">
        <v>635</v>
      </c>
      <c r="H47" s="164"/>
      <c r="I47" s="277">
        <v>1</v>
      </c>
    </row>
    <row r="48" spans="1:9" ht="52.8" thickBot="1">
      <c r="A48" s="155">
        <v>5</v>
      </c>
      <c r="B48" s="160" t="s">
        <v>636</v>
      </c>
      <c r="C48" s="160" t="s">
        <v>637</v>
      </c>
      <c r="D48" s="161"/>
      <c r="E48" s="162">
        <v>10</v>
      </c>
      <c r="F48" s="161"/>
      <c r="G48" s="160" t="s">
        <v>638</v>
      </c>
      <c r="H48" s="164"/>
      <c r="I48" s="277">
        <v>1</v>
      </c>
    </row>
    <row r="49" spans="1:9" ht="52.8" thickBot="1">
      <c r="A49" s="155">
        <v>6</v>
      </c>
      <c r="B49" s="160" t="s">
        <v>639</v>
      </c>
      <c r="C49" s="160" t="s">
        <v>640</v>
      </c>
      <c r="D49" s="161"/>
      <c r="E49" s="162">
        <v>30</v>
      </c>
      <c r="F49" s="161"/>
      <c r="G49" s="160" t="s">
        <v>641</v>
      </c>
      <c r="H49" s="165" t="s">
        <v>642</v>
      </c>
      <c r="I49" s="276">
        <v>1</v>
      </c>
    </row>
    <row r="50" spans="1:9" ht="34.799999999999997">
      <c r="A50" s="1634">
        <v>7</v>
      </c>
      <c r="B50" s="1636" t="s">
        <v>643</v>
      </c>
      <c r="C50" s="159" t="s">
        <v>644</v>
      </c>
      <c r="D50" s="1634"/>
      <c r="E50" s="1638">
        <v>10</v>
      </c>
      <c r="F50" s="1634"/>
      <c r="G50" s="1636" t="s">
        <v>645</v>
      </c>
      <c r="H50" s="1632"/>
      <c r="I50" s="277">
        <v>1</v>
      </c>
    </row>
    <row r="51" spans="1:9" ht="52.8" thickBot="1">
      <c r="A51" s="1635"/>
      <c r="B51" s="1637"/>
      <c r="C51" s="160" t="s">
        <v>646</v>
      </c>
      <c r="D51" s="1635"/>
      <c r="E51" s="1639"/>
      <c r="F51" s="1635"/>
      <c r="G51" s="1637"/>
      <c r="H51" s="1633"/>
      <c r="I51" s="277"/>
    </row>
    <row r="52" spans="1:9" ht="52.2">
      <c r="A52" s="1634">
        <v>8</v>
      </c>
      <c r="B52" s="1636" t="s">
        <v>647</v>
      </c>
      <c r="C52" s="159" t="s">
        <v>648</v>
      </c>
      <c r="D52" s="1634"/>
      <c r="E52" s="1638">
        <v>10</v>
      </c>
      <c r="F52" s="1634"/>
      <c r="G52" s="1636" t="s">
        <v>649</v>
      </c>
      <c r="H52" s="1632"/>
      <c r="I52" s="277">
        <v>0.5</v>
      </c>
    </row>
    <row r="53" spans="1:9" ht="35.4" thickBot="1">
      <c r="A53" s="1635"/>
      <c r="B53" s="1637"/>
      <c r="C53" s="160" t="s">
        <v>650</v>
      </c>
      <c r="D53" s="1635"/>
      <c r="E53" s="1639"/>
      <c r="F53" s="1635"/>
      <c r="G53" s="1637"/>
      <c r="H53" s="1633"/>
      <c r="I53" s="277"/>
    </row>
    <row r="54" spans="1:9" ht="52.8" thickBot="1">
      <c r="A54" s="155">
        <v>9</v>
      </c>
      <c r="B54" s="160" t="s">
        <v>651</v>
      </c>
      <c r="C54" s="160" t="s">
        <v>652</v>
      </c>
      <c r="D54" s="161"/>
      <c r="E54" s="162">
        <v>10</v>
      </c>
      <c r="F54" s="161"/>
      <c r="G54" s="160" t="s">
        <v>653</v>
      </c>
      <c r="H54" s="164"/>
      <c r="I54" s="277">
        <v>1</v>
      </c>
    </row>
    <row r="55" spans="1:9" ht="70.2" thickBot="1">
      <c r="A55" s="155">
        <v>10</v>
      </c>
      <c r="B55" s="160" t="s">
        <v>654</v>
      </c>
      <c r="C55" s="160" t="s">
        <v>655</v>
      </c>
      <c r="D55" s="161"/>
      <c r="E55" s="162">
        <v>10</v>
      </c>
      <c r="F55" s="161"/>
      <c r="G55" s="160" t="s">
        <v>649</v>
      </c>
      <c r="H55" s="164"/>
      <c r="I55" s="277">
        <v>1</v>
      </c>
    </row>
    <row r="56" spans="1:9" ht="52.8" thickBot="1">
      <c r="A56" s="155">
        <v>11</v>
      </c>
      <c r="B56" s="160" t="s">
        <v>656</v>
      </c>
      <c r="C56" s="160" t="s">
        <v>657</v>
      </c>
      <c r="D56" s="161"/>
      <c r="E56" s="162">
        <v>10</v>
      </c>
      <c r="F56" s="161"/>
      <c r="G56" s="160" t="s">
        <v>649</v>
      </c>
      <c r="H56" s="164"/>
      <c r="I56" s="277">
        <v>1</v>
      </c>
    </row>
    <row r="57" spans="1:9" ht="17.399999999999999">
      <c r="A57" s="1634">
        <v>12</v>
      </c>
      <c r="B57" s="1636" t="s">
        <v>658</v>
      </c>
      <c r="C57" s="159" t="s">
        <v>659</v>
      </c>
      <c r="D57" s="1634"/>
      <c r="E57" s="1638">
        <v>10</v>
      </c>
      <c r="F57" s="1634"/>
      <c r="G57" s="1636" t="s">
        <v>660</v>
      </c>
      <c r="H57" s="1632"/>
      <c r="I57" s="277">
        <v>1</v>
      </c>
    </row>
    <row r="58" spans="1:9" ht="52.8" thickBot="1">
      <c r="A58" s="1635"/>
      <c r="B58" s="1637"/>
      <c r="C58" s="160" t="s">
        <v>661</v>
      </c>
      <c r="D58" s="1635"/>
      <c r="E58" s="1639"/>
      <c r="F58" s="1635"/>
      <c r="G58" s="1637"/>
      <c r="H58" s="1633"/>
      <c r="I58" s="277"/>
    </row>
    <row r="59" spans="1:9" ht="18" thickBot="1">
      <c r="A59" s="166">
        <v>2.4</v>
      </c>
      <c r="B59" s="156" t="s">
        <v>264</v>
      </c>
      <c r="C59" s="157"/>
      <c r="D59" s="158"/>
      <c r="E59" s="158"/>
      <c r="F59" s="158"/>
      <c r="G59" s="157"/>
      <c r="H59" s="163"/>
      <c r="I59" s="277"/>
    </row>
    <row r="60" spans="1:9" ht="52.8" thickBot="1">
      <c r="A60" s="155">
        <v>1</v>
      </c>
      <c r="B60" s="160" t="s">
        <v>662</v>
      </c>
      <c r="C60" s="160" t="s">
        <v>663</v>
      </c>
      <c r="D60" s="161"/>
      <c r="E60" s="162">
        <v>40</v>
      </c>
      <c r="F60" s="161"/>
      <c r="G60" s="160" t="s">
        <v>664</v>
      </c>
      <c r="H60" s="164"/>
      <c r="I60" s="277">
        <v>0.5</v>
      </c>
    </row>
    <row r="61" spans="1:9" ht="52.8" thickBot="1">
      <c r="A61" s="155">
        <v>2</v>
      </c>
      <c r="B61" s="160" t="s">
        <v>665</v>
      </c>
      <c r="C61" s="160" t="s">
        <v>666</v>
      </c>
      <c r="D61" s="161"/>
      <c r="E61" s="162">
        <v>5</v>
      </c>
      <c r="F61" s="161"/>
      <c r="G61" s="160" t="s">
        <v>664</v>
      </c>
      <c r="H61" s="164"/>
      <c r="I61" s="277">
        <v>0.5</v>
      </c>
    </row>
    <row r="62" spans="1:9" ht="52.8" thickBot="1">
      <c r="A62" s="155">
        <v>3</v>
      </c>
      <c r="B62" s="160" t="s">
        <v>667</v>
      </c>
      <c r="C62" s="160" t="s">
        <v>668</v>
      </c>
      <c r="D62" s="161"/>
      <c r="E62" s="162">
        <v>5</v>
      </c>
      <c r="F62" s="161"/>
      <c r="G62" s="160" t="s">
        <v>669</v>
      </c>
      <c r="H62" s="164"/>
      <c r="I62" s="277">
        <v>0.5</v>
      </c>
    </row>
    <row r="63" spans="1:9" ht="70.2" thickBot="1">
      <c r="A63" s="155">
        <v>4</v>
      </c>
      <c r="B63" s="160" t="s">
        <v>670</v>
      </c>
      <c r="C63" s="160" t="s">
        <v>605</v>
      </c>
      <c r="D63" s="161"/>
      <c r="E63" s="162">
        <v>40</v>
      </c>
      <c r="F63" s="161"/>
      <c r="G63" s="160" t="s">
        <v>671</v>
      </c>
      <c r="H63" s="164"/>
      <c r="I63" s="277">
        <v>0.5</v>
      </c>
    </row>
    <row r="64" spans="1:9" ht="52.8" thickBot="1">
      <c r="A64" s="155">
        <v>5</v>
      </c>
      <c r="B64" s="160" t="s">
        <v>672</v>
      </c>
      <c r="C64" s="160" t="s">
        <v>673</v>
      </c>
      <c r="D64" s="161"/>
      <c r="E64" s="162">
        <v>10</v>
      </c>
      <c r="F64" s="161"/>
      <c r="G64" s="160" t="s">
        <v>674</v>
      </c>
      <c r="H64" s="164"/>
      <c r="I64" s="277">
        <v>1</v>
      </c>
    </row>
    <row r="65" spans="1:9" ht="52.8" thickBot="1">
      <c r="A65" s="155">
        <v>6</v>
      </c>
      <c r="B65" s="160" t="s">
        <v>675</v>
      </c>
      <c r="C65" s="160" t="s">
        <v>676</v>
      </c>
      <c r="D65" s="161"/>
      <c r="E65" s="162">
        <v>5</v>
      </c>
      <c r="F65" s="161"/>
      <c r="G65" s="160" t="s">
        <v>677</v>
      </c>
      <c r="H65" s="164"/>
      <c r="I65" s="277">
        <v>1</v>
      </c>
    </row>
    <row r="66" spans="1:9" ht="52.8" thickBot="1">
      <c r="A66" s="155">
        <v>7</v>
      </c>
      <c r="B66" s="160" t="s">
        <v>678</v>
      </c>
      <c r="C66" s="160" t="s">
        <v>679</v>
      </c>
      <c r="D66" s="161"/>
      <c r="E66" s="162">
        <v>5</v>
      </c>
      <c r="F66" s="161"/>
      <c r="G66" s="160" t="s">
        <v>680</v>
      </c>
      <c r="H66" s="164"/>
      <c r="I66" s="277">
        <v>1</v>
      </c>
    </row>
    <row r="67" spans="1:9" ht="35.4" thickBot="1">
      <c r="A67" s="155">
        <v>8</v>
      </c>
      <c r="B67" s="160" t="s">
        <v>681</v>
      </c>
      <c r="C67" s="160" t="s">
        <v>682</v>
      </c>
      <c r="D67" s="161"/>
      <c r="E67" s="162">
        <v>40</v>
      </c>
      <c r="F67" s="161"/>
      <c r="G67" s="160" t="s">
        <v>683</v>
      </c>
      <c r="H67" s="164"/>
      <c r="I67" s="277">
        <v>1</v>
      </c>
    </row>
    <row r="68" spans="1:9" ht="35.4" thickBot="1">
      <c r="A68" s="155">
        <v>9</v>
      </c>
      <c r="B68" s="160" t="s">
        <v>684</v>
      </c>
      <c r="C68" s="160" t="s">
        <v>685</v>
      </c>
      <c r="D68" s="161"/>
      <c r="E68" s="162">
        <v>5</v>
      </c>
      <c r="F68" s="161"/>
      <c r="G68" s="160" t="s">
        <v>686</v>
      </c>
      <c r="H68" s="164"/>
      <c r="I68" s="277">
        <v>1</v>
      </c>
    </row>
    <row r="69" spans="1:9" ht="18" thickBot="1">
      <c r="A69" s="166">
        <v>2.5</v>
      </c>
      <c r="B69" s="156" t="s">
        <v>324</v>
      </c>
      <c r="C69" s="157"/>
      <c r="D69" s="158"/>
      <c r="E69" s="158"/>
      <c r="F69" s="158"/>
      <c r="G69" s="157"/>
      <c r="H69" s="163"/>
      <c r="I69" s="277"/>
    </row>
    <row r="70" spans="1:9" ht="87.6" thickBot="1">
      <c r="A70" s="155">
        <v>1</v>
      </c>
      <c r="B70" s="160" t="s">
        <v>687</v>
      </c>
      <c r="C70" s="160" t="s">
        <v>688</v>
      </c>
      <c r="D70" s="161"/>
      <c r="E70" s="162">
        <v>20</v>
      </c>
      <c r="F70" s="161"/>
      <c r="G70" s="160" t="s">
        <v>689</v>
      </c>
      <c r="H70" s="165" t="s">
        <v>690</v>
      </c>
      <c r="I70" s="276">
        <v>1</v>
      </c>
    </row>
    <row r="71" spans="1:9" ht="52.8" thickBot="1">
      <c r="A71" s="155">
        <v>2</v>
      </c>
      <c r="B71" s="160" t="s">
        <v>691</v>
      </c>
      <c r="C71" s="160" t="s">
        <v>692</v>
      </c>
      <c r="D71" s="161"/>
      <c r="E71" s="162">
        <v>5</v>
      </c>
      <c r="F71" s="161"/>
      <c r="G71" s="160" t="s">
        <v>693</v>
      </c>
      <c r="H71" s="164"/>
      <c r="I71" s="277">
        <v>1</v>
      </c>
    </row>
    <row r="72" spans="1:9" ht="70.2" thickBot="1">
      <c r="A72" s="155">
        <v>3</v>
      </c>
      <c r="B72" s="160" t="s">
        <v>694</v>
      </c>
      <c r="C72" s="160" t="s">
        <v>695</v>
      </c>
      <c r="D72" s="161"/>
      <c r="E72" s="162">
        <v>5</v>
      </c>
      <c r="F72" s="161"/>
      <c r="G72" s="160" t="s">
        <v>696</v>
      </c>
      <c r="H72" s="164"/>
      <c r="I72" s="277">
        <v>1</v>
      </c>
    </row>
    <row r="73" spans="1:9" ht="105" thickBot="1">
      <c r="A73" s="155">
        <v>4</v>
      </c>
      <c r="B73" s="160" t="s">
        <v>697</v>
      </c>
      <c r="C73" s="160" t="s">
        <v>698</v>
      </c>
      <c r="D73" s="161"/>
      <c r="E73" s="162">
        <v>20</v>
      </c>
      <c r="F73" s="161"/>
      <c r="G73" s="160" t="s">
        <v>699</v>
      </c>
      <c r="H73" s="164"/>
      <c r="I73" s="277">
        <v>1</v>
      </c>
    </row>
    <row r="74" spans="1:9" ht="70.2" thickBot="1">
      <c r="A74" s="155">
        <v>5</v>
      </c>
      <c r="B74" s="160" t="s">
        <v>700</v>
      </c>
      <c r="C74" s="160" t="s">
        <v>701</v>
      </c>
      <c r="D74" s="161"/>
      <c r="E74" s="162">
        <v>5</v>
      </c>
      <c r="F74" s="161"/>
      <c r="G74" s="160" t="s">
        <v>702</v>
      </c>
      <c r="H74" s="164"/>
      <c r="I74" s="277">
        <v>1</v>
      </c>
    </row>
    <row r="75" spans="1:9" ht="52.8" thickBot="1">
      <c r="A75" s="155">
        <v>6</v>
      </c>
      <c r="B75" s="160" t="s">
        <v>703</v>
      </c>
      <c r="C75" s="160" t="s">
        <v>704</v>
      </c>
      <c r="D75" s="161"/>
      <c r="E75" s="162">
        <v>5</v>
      </c>
      <c r="F75" s="161"/>
      <c r="G75" s="160" t="s">
        <v>705</v>
      </c>
      <c r="H75" s="164"/>
      <c r="I75" s="277">
        <v>0.5</v>
      </c>
    </row>
    <row r="76" spans="1:9" ht="70.2" thickBot="1">
      <c r="A76" s="155">
        <v>7</v>
      </c>
      <c r="B76" s="160" t="s">
        <v>706</v>
      </c>
      <c r="C76" s="160" t="s">
        <v>707</v>
      </c>
      <c r="D76" s="161"/>
      <c r="E76" s="162">
        <v>5</v>
      </c>
      <c r="F76" s="161"/>
      <c r="G76" s="160" t="s">
        <v>708</v>
      </c>
      <c r="H76" s="164"/>
      <c r="I76" s="277">
        <v>1</v>
      </c>
    </row>
    <row r="77" spans="1:9" ht="70.2" thickBot="1">
      <c r="A77" s="155">
        <v>8</v>
      </c>
      <c r="B77" s="160" t="s">
        <v>709</v>
      </c>
      <c r="C77" s="160" t="s">
        <v>710</v>
      </c>
      <c r="D77" s="161"/>
      <c r="E77" s="162">
        <v>5</v>
      </c>
      <c r="F77" s="161"/>
      <c r="G77" s="160" t="s">
        <v>711</v>
      </c>
      <c r="H77" s="164"/>
      <c r="I77" s="277">
        <v>1</v>
      </c>
    </row>
    <row r="78" spans="1:9" ht="70.2" thickBot="1">
      <c r="A78" s="155">
        <v>9</v>
      </c>
      <c r="B78" s="160" t="s">
        <v>712</v>
      </c>
      <c r="C78" s="160" t="s">
        <v>713</v>
      </c>
      <c r="D78" s="161"/>
      <c r="E78" s="162">
        <v>5</v>
      </c>
      <c r="F78" s="161"/>
      <c r="G78" s="160" t="s">
        <v>714</v>
      </c>
      <c r="H78" s="164"/>
      <c r="I78" s="277">
        <v>1</v>
      </c>
    </row>
    <row r="79" spans="1:9" ht="18" thickBot="1">
      <c r="A79" s="166">
        <v>2.6</v>
      </c>
      <c r="B79" s="156" t="s">
        <v>238</v>
      </c>
      <c r="C79" s="157"/>
      <c r="D79" s="158"/>
      <c r="E79" s="158"/>
      <c r="F79" s="158"/>
      <c r="G79" s="157"/>
      <c r="H79" s="163"/>
      <c r="I79" s="277"/>
    </row>
    <row r="80" spans="1:9" ht="69.599999999999994">
      <c r="A80" s="1634">
        <v>1</v>
      </c>
      <c r="B80" s="1636" t="s">
        <v>715</v>
      </c>
      <c r="C80" s="159" t="s">
        <v>716</v>
      </c>
      <c r="D80" s="1634"/>
      <c r="E80" s="1638">
        <v>10</v>
      </c>
      <c r="F80" s="1634"/>
      <c r="G80" s="1636" t="s">
        <v>717</v>
      </c>
      <c r="H80" s="1640"/>
      <c r="I80" s="276">
        <v>0.5</v>
      </c>
    </row>
    <row r="81" spans="1:10" ht="18" thickBot="1">
      <c r="A81" s="1635"/>
      <c r="B81" s="1637"/>
      <c r="C81" s="160" t="s">
        <v>718</v>
      </c>
      <c r="D81" s="1635"/>
      <c r="E81" s="1639"/>
      <c r="F81" s="1635"/>
      <c r="G81" s="1637"/>
      <c r="H81" s="1641"/>
      <c r="I81" s="276"/>
    </row>
    <row r="82" spans="1:10" ht="105" thickBot="1">
      <c r="A82" s="155">
        <v>2</v>
      </c>
      <c r="B82" s="160" t="s">
        <v>719</v>
      </c>
      <c r="C82" s="160" t="s">
        <v>720</v>
      </c>
      <c r="D82" s="161"/>
      <c r="E82" s="162">
        <v>10</v>
      </c>
      <c r="F82" s="161"/>
      <c r="G82" s="160" t="s">
        <v>721</v>
      </c>
      <c r="H82" s="165"/>
      <c r="I82" s="276">
        <v>0.5</v>
      </c>
    </row>
    <row r="83" spans="1:10" ht="52.8" thickBot="1">
      <c r="A83" s="155">
        <v>3</v>
      </c>
      <c r="B83" s="160" t="s">
        <v>722</v>
      </c>
      <c r="C83" s="160" t="s">
        <v>723</v>
      </c>
      <c r="D83" s="161"/>
      <c r="E83" s="162">
        <v>40</v>
      </c>
      <c r="F83" s="161"/>
      <c r="G83" s="160" t="s">
        <v>724</v>
      </c>
      <c r="H83" s="165" t="s">
        <v>725</v>
      </c>
      <c r="I83" s="276">
        <v>1</v>
      </c>
    </row>
    <row r="84" spans="1:10" ht="87" thickBot="1">
      <c r="A84" s="155">
        <v>4</v>
      </c>
      <c r="B84" s="160" t="s">
        <v>726</v>
      </c>
      <c r="C84" s="160" t="s">
        <v>727</v>
      </c>
      <c r="D84" s="161"/>
      <c r="E84" s="162">
        <v>5</v>
      </c>
      <c r="F84" s="161"/>
      <c r="G84" s="160" t="s">
        <v>728</v>
      </c>
      <c r="H84" s="165"/>
      <c r="I84" s="276">
        <v>1</v>
      </c>
      <c r="J84" s="914" t="s">
        <v>729</v>
      </c>
    </row>
    <row r="85" spans="1:10" ht="52.8" thickBot="1">
      <c r="A85" s="155">
        <v>5</v>
      </c>
      <c r="B85" s="160" t="s">
        <v>730</v>
      </c>
      <c r="C85" s="160" t="s">
        <v>731</v>
      </c>
      <c r="D85" s="161"/>
      <c r="E85" s="162">
        <v>10</v>
      </c>
      <c r="F85" s="161"/>
      <c r="G85" s="160" t="s">
        <v>732</v>
      </c>
      <c r="H85" s="165"/>
      <c r="I85" s="276">
        <v>1</v>
      </c>
    </row>
    <row r="86" spans="1:10" ht="122.4" thickBot="1">
      <c r="A86" s="155">
        <v>6</v>
      </c>
      <c r="B86" s="160" t="s">
        <v>733</v>
      </c>
      <c r="C86" s="160" t="s">
        <v>734</v>
      </c>
      <c r="D86" s="161"/>
      <c r="E86" s="162">
        <v>30</v>
      </c>
      <c r="F86" s="161"/>
      <c r="G86" s="160" t="s">
        <v>735</v>
      </c>
      <c r="H86" s="165"/>
      <c r="I86" s="276">
        <v>0.5</v>
      </c>
    </row>
    <row r="87" spans="1:10" ht="70.2" thickBot="1">
      <c r="A87" s="155">
        <v>7</v>
      </c>
      <c r="B87" s="160" t="s">
        <v>736</v>
      </c>
      <c r="C87" s="160" t="s">
        <v>737</v>
      </c>
      <c r="D87" s="161"/>
      <c r="E87" s="162">
        <v>20</v>
      </c>
      <c r="F87" s="161"/>
      <c r="G87" s="160" t="s">
        <v>738</v>
      </c>
      <c r="H87" s="165"/>
      <c r="I87" s="276">
        <v>0.5</v>
      </c>
    </row>
    <row r="88" spans="1:10" ht="105" thickBot="1">
      <c r="A88" s="155">
        <v>8</v>
      </c>
      <c r="B88" s="160" t="s">
        <v>739</v>
      </c>
      <c r="C88" s="160" t="s">
        <v>740</v>
      </c>
      <c r="D88" s="161"/>
      <c r="E88" s="162">
        <v>5</v>
      </c>
      <c r="F88" s="161"/>
      <c r="G88" s="160" t="s">
        <v>741</v>
      </c>
      <c r="H88" s="165"/>
      <c r="I88" s="276">
        <v>1</v>
      </c>
    </row>
    <row r="89" spans="1:10" ht="52.8" thickBot="1">
      <c r="A89" s="155">
        <v>9</v>
      </c>
      <c r="B89" s="160" t="s">
        <v>742</v>
      </c>
      <c r="C89" s="160" t="s">
        <v>743</v>
      </c>
      <c r="D89" s="161"/>
      <c r="E89" s="162">
        <v>10</v>
      </c>
      <c r="F89" s="161"/>
      <c r="G89" s="160" t="s">
        <v>744</v>
      </c>
      <c r="H89" s="165"/>
      <c r="I89" s="276">
        <v>1</v>
      </c>
    </row>
    <row r="90" spans="1:10" ht="87.6" thickBot="1">
      <c r="A90" s="155">
        <v>10</v>
      </c>
      <c r="B90" s="160" t="s">
        <v>745</v>
      </c>
      <c r="C90" s="160" t="s">
        <v>746</v>
      </c>
      <c r="D90" s="161"/>
      <c r="E90" s="162">
        <v>5</v>
      </c>
      <c r="F90" s="161"/>
      <c r="G90" s="160" t="s">
        <v>747</v>
      </c>
      <c r="H90" s="165"/>
      <c r="I90" s="276">
        <v>1</v>
      </c>
    </row>
    <row r="91" spans="1:10" ht="70.2" thickBot="1">
      <c r="A91" s="155">
        <v>11</v>
      </c>
      <c r="B91" s="160" t="s">
        <v>748</v>
      </c>
      <c r="C91" s="160" t="s">
        <v>749</v>
      </c>
      <c r="D91" s="161"/>
      <c r="E91" s="162">
        <v>5</v>
      </c>
      <c r="F91" s="161"/>
      <c r="G91" s="160" t="s">
        <v>750</v>
      </c>
      <c r="H91" s="165"/>
      <c r="I91" s="276">
        <v>1</v>
      </c>
    </row>
    <row r="92" spans="1:10" ht="70.2" thickBot="1">
      <c r="A92" s="155">
        <v>12</v>
      </c>
      <c r="B92" s="160" t="s">
        <v>751</v>
      </c>
      <c r="C92" s="160" t="s">
        <v>752</v>
      </c>
      <c r="D92" s="161"/>
      <c r="E92" s="162">
        <v>5</v>
      </c>
      <c r="F92" s="161"/>
      <c r="G92" s="160" t="s">
        <v>753</v>
      </c>
      <c r="H92" s="165"/>
      <c r="I92" s="276">
        <v>1</v>
      </c>
    </row>
    <row r="93" spans="1:10" ht="52.8" thickBot="1">
      <c r="A93" s="155">
        <v>13</v>
      </c>
      <c r="B93" s="160" t="s">
        <v>754</v>
      </c>
      <c r="C93" s="160" t="s">
        <v>755</v>
      </c>
      <c r="D93" s="161"/>
      <c r="E93" s="162">
        <v>5</v>
      </c>
      <c r="F93" s="161"/>
      <c r="G93" s="160" t="s">
        <v>756</v>
      </c>
      <c r="H93" s="165"/>
      <c r="I93" s="276">
        <v>1</v>
      </c>
    </row>
    <row r="94" spans="1:10" ht="70.2" thickBot="1">
      <c r="A94" s="155">
        <v>14</v>
      </c>
      <c r="B94" s="160" t="s">
        <v>757</v>
      </c>
      <c r="C94" s="160" t="s">
        <v>758</v>
      </c>
      <c r="D94" s="161"/>
      <c r="E94" s="162">
        <v>20</v>
      </c>
      <c r="F94" s="161"/>
      <c r="G94" s="160" t="s">
        <v>759</v>
      </c>
      <c r="H94" s="165"/>
      <c r="I94" s="276">
        <v>0.5</v>
      </c>
    </row>
    <row r="95" spans="1:10" ht="70.2" thickBot="1">
      <c r="A95" s="155">
        <v>15</v>
      </c>
      <c r="B95" s="160" t="s">
        <v>760</v>
      </c>
      <c r="C95" s="160" t="s">
        <v>761</v>
      </c>
      <c r="D95" s="161"/>
      <c r="E95" s="162">
        <v>60</v>
      </c>
      <c r="F95" s="161"/>
      <c r="G95" s="160" t="s">
        <v>762</v>
      </c>
      <c r="H95" s="165" t="s">
        <v>725</v>
      </c>
      <c r="I95" s="276">
        <v>1</v>
      </c>
    </row>
    <row r="96" spans="1:10" ht="105" thickBot="1">
      <c r="A96" s="155">
        <v>16</v>
      </c>
      <c r="B96" s="160" t="s">
        <v>763</v>
      </c>
      <c r="C96" s="160" t="s">
        <v>764</v>
      </c>
      <c r="D96" s="161"/>
      <c r="E96" s="162">
        <v>5</v>
      </c>
      <c r="F96" s="161"/>
      <c r="G96" s="160" t="s">
        <v>765</v>
      </c>
      <c r="H96" s="165"/>
      <c r="I96" s="276">
        <v>1</v>
      </c>
    </row>
    <row r="97" spans="1:13" ht="18" thickBot="1">
      <c r="A97" s="166">
        <v>2.7</v>
      </c>
      <c r="B97" s="156" t="s">
        <v>294</v>
      </c>
      <c r="C97" s="157"/>
      <c r="D97" s="158"/>
      <c r="E97" s="158"/>
      <c r="F97" s="158"/>
      <c r="G97" s="157"/>
      <c r="H97" s="163"/>
      <c r="I97" s="277"/>
    </row>
    <row r="98" spans="1:13" ht="139.80000000000001" thickBot="1">
      <c r="A98" s="155">
        <v>1</v>
      </c>
      <c r="B98" s="160" t="s">
        <v>766</v>
      </c>
      <c r="C98" s="160" t="s">
        <v>767</v>
      </c>
      <c r="D98" s="161"/>
      <c r="E98" s="161">
        <v>5</v>
      </c>
      <c r="F98" s="161"/>
      <c r="G98" s="160" t="s">
        <v>768</v>
      </c>
      <c r="H98" s="164"/>
      <c r="I98" s="277">
        <v>1</v>
      </c>
    </row>
    <row r="99" spans="1:13" ht="122.4" thickBot="1">
      <c r="A99" s="155">
        <v>2</v>
      </c>
      <c r="B99" s="160" t="s">
        <v>769</v>
      </c>
      <c r="C99" s="160" t="s">
        <v>770</v>
      </c>
      <c r="D99" s="161"/>
      <c r="E99" s="161">
        <v>5</v>
      </c>
      <c r="F99" s="161"/>
      <c r="G99" s="160" t="s">
        <v>771</v>
      </c>
      <c r="H99" s="164"/>
      <c r="I99" s="277">
        <v>1</v>
      </c>
    </row>
    <row r="100" spans="1:13" ht="105" thickBot="1">
      <c r="A100" s="155">
        <v>3</v>
      </c>
      <c r="B100" s="160" t="s">
        <v>772</v>
      </c>
      <c r="C100" s="160" t="s">
        <v>773</v>
      </c>
      <c r="D100" s="161"/>
      <c r="E100" s="161">
        <v>5</v>
      </c>
      <c r="F100" s="161"/>
      <c r="G100" s="160" t="s">
        <v>774</v>
      </c>
      <c r="H100" s="164"/>
      <c r="I100" s="277">
        <v>1</v>
      </c>
    </row>
    <row r="101" spans="1:13" ht="87.6" thickBot="1">
      <c r="A101" s="155">
        <v>4</v>
      </c>
      <c r="B101" s="160" t="s">
        <v>775</v>
      </c>
      <c r="C101" s="160" t="s">
        <v>776</v>
      </c>
      <c r="D101" s="161"/>
      <c r="E101" s="161">
        <v>5</v>
      </c>
      <c r="F101" s="161"/>
      <c r="G101" s="160" t="s">
        <v>777</v>
      </c>
      <c r="H101" s="164"/>
      <c r="I101" s="277">
        <v>1</v>
      </c>
    </row>
    <row r="102" spans="1:13" ht="17.399999999999999">
      <c r="G102" s="149" t="s">
        <v>453</v>
      </c>
      <c r="H102" s="150"/>
      <c r="I102" s="150">
        <f>SUM(I14:I101)</f>
        <v>66</v>
      </c>
      <c r="J102" s="87"/>
      <c r="K102" s="136"/>
      <c r="L102" s="87"/>
      <c r="M102" s="87"/>
    </row>
    <row r="103" spans="1:13" ht="17.399999999999999">
      <c r="G103" s="151" t="s">
        <v>454</v>
      </c>
      <c r="H103" s="150"/>
      <c r="I103" s="150">
        <v>69</v>
      </c>
      <c r="J103" s="87"/>
      <c r="K103" s="87"/>
      <c r="L103" s="87"/>
      <c r="M103" s="87"/>
    </row>
    <row r="104" spans="1:13" ht="17.399999999999999">
      <c r="G104" s="152" t="s">
        <v>455</v>
      </c>
      <c r="H104" s="150"/>
      <c r="I104" s="153">
        <f>I102/I103</f>
        <v>0.95652173913043481</v>
      </c>
      <c r="J104" s="87"/>
      <c r="K104" s="87"/>
      <c r="L104" s="87"/>
      <c r="M104" s="167"/>
    </row>
  </sheetData>
  <mergeCells count="101">
    <mergeCell ref="A5:A6"/>
    <mergeCell ref="B5:B6"/>
    <mergeCell ref="C5:C6"/>
    <mergeCell ref="D5:F5"/>
    <mergeCell ref="G5:G6"/>
    <mergeCell ref="H5:H6"/>
    <mergeCell ref="A7:H7"/>
    <mergeCell ref="A8:A9"/>
    <mergeCell ref="B8:B9"/>
    <mergeCell ref="C8:C9"/>
    <mergeCell ref="D8:D9"/>
    <mergeCell ref="E8:E9"/>
    <mergeCell ref="F8:F9"/>
    <mergeCell ref="G8:G9"/>
    <mergeCell ref="H8:H9"/>
    <mergeCell ref="G10:G11"/>
    <mergeCell ref="H10:H11"/>
    <mergeCell ref="A12:H12"/>
    <mergeCell ref="A14:A15"/>
    <mergeCell ref="B14:B15"/>
    <mergeCell ref="D14:D15"/>
    <mergeCell ref="E14:E15"/>
    <mergeCell ref="F14:F15"/>
    <mergeCell ref="G14:G15"/>
    <mergeCell ref="H14:H15"/>
    <mergeCell ref="A10:A11"/>
    <mergeCell ref="B10:B11"/>
    <mergeCell ref="C10:C11"/>
    <mergeCell ref="D10:D11"/>
    <mergeCell ref="E10:E11"/>
    <mergeCell ref="F10:F11"/>
    <mergeCell ref="H17:H18"/>
    <mergeCell ref="A24:A26"/>
    <mergeCell ref="B24:B26"/>
    <mergeCell ref="D24:D26"/>
    <mergeCell ref="E24:E26"/>
    <mergeCell ref="F24:F26"/>
    <mergeCell ref="G24:G26"/>
    <mergeCell ref="H24:H26"/>
    <mergeCell ref="A17:A18"/>
    <mergeCell ref="B17:B18"/>
    <mergeCell ref="D17:D18"/>
    <mergeCell ref="E17:E18"/>
    <mergeCell ref="F17:F18"/>
    <mergeCell ref="G17:G18"/>
    <mergeCell ref="H27:H28"/>
    <mergeCell ref="A29:A30"/>
    <mergeCell ref="B29:B30"/>
    <mergeCell ref="D29:D30"/>
    <mergeCell ref="E29:E30"/>
    <mergeCell ref="F29:F30"/>
    <mergeCell ref="G29:G30"/>
    <mergeCell ref="H29:H30"/>
    <mergeCell ref="A27:A28"/>
    <mergeCell ref="B27:B28"/>
    <mergeCell ref="D27:D28"/>
    <mergeCell ref="E27:E28"/>
    <mergeCell ref="F27:F28"/>
    <mergeCell ref="G27:G28"/>
    <mergeCell ref="H33:H34"/>
    <mergeCell ref="A44:A46"/>
    <mergeCell ref="B44:B46"/>
    <mergeCell ref="D44:D46"/>
    <mergeCell ref="E44:E46"/>
    <mergeCell ref="F44:F46"/>
    <mergeCell ref="G44:G46"/>
    <mergeCell ref="H44:H46"/>
    <mergeCell ref="A33:A34"/>
    <mergeCell ref="B33:B34"/>
    <mergeCell ref="C33:C34"/>
    <mergeCell ref="D33:D34"/>
    <mergeCell ref="E33:E34"/>
    <mergeCell ref="F33:F34"/>
    <mergeCell ref="H50:H51"/>
    <mergeCell ref="A52:A53"/>
    <mergeCell ref="B52:B53"/>
    <mergeCell ref="D52:D53"/>
    <mergeCell ref="E52:E53"/>
    <mergeCell ref="F52:F53"/>
    <mergeCell ref="G52:G53"/>
    <mergeCell ref="H52:H53"/>
    <mergeCell ref="A50:A51"/>
    <mergeCell ref="B50:B51"/>
    <mergeCell ref="D50:D51"/>
    <mergeCell ref="E50:E51"/>
    <mergeCell ref="F50:F51"/>
    <mergeCell ref="G50:G51"/>
    <mergeCell ref="H57:H58"/>
    <mergeCell ref="A80:A81"/>
    <mergeCell ref="B80:B81"/>
    <mergeCell ref="D80:D81"/>
    <mergeCell ref="E80:E81"/>
    <mergeCell ref="F80:F81"/>
    <mergeCell ref="G80:G81"/>
    <mergeCell ref="H80:H81"/>
    <mergeCell ref="A57:A58"/>
    <mergeCell ref="B57:B58"/>
    <mergeCell ref="D57:D58"/>
    <mergeCell ref="E57:E58"/>
    <mergeCell ref="F57:F58"/>
    <mergeCell ref="G57:G58"/>
  </mergeCells>
  <conditionalFormatting sqref="S8">
    <cfRule type="iconSet" priority="1">
      <iconSet iconSet="3Arrows">
        <cfvo type="percent" val="0"/>
        <cfvo type="percent" val="33"/>
        <cfvo type="percent" val="67"/>
      </iconSet>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09F5B6-816E-4458-88A9-143B95790DAC}">
  <sheetPr codeName="Sheet5">
    <tabColor theme="9" tint="0.79998168889431442"/>
  </sheetPr>
  <dimension ref="A1:AJ33"/>
  <sheetViews>
    <sheetView tabSelected="1" zoomScale="55" zoomScaleNormal="55" workbookViewId="0">
      <pane ySplit="4" topLeftCell="A5" activePane="bottomLeft" state="frozen"/>
      <selection activeCell="F1" sqref="F1"/>
      <selection pane="bottomLeft" activeCell="S24" sqref="S24"/>
    </sheetView>
  </sheetViews>
  <sheetFormatPr defaultColWidth="9" defaultRowHeight="17.399999999999999"/>
  <cols>
    <col min="1" max="1" width="21.33203125" style="190" customWidth="1"/>
    <col min="2" max="2" width="39.109375" style="87" customWidth="1"/>
    <col min="3" max="3" width="13.33203125" style="87" bestFit="1" customWidth="1"/>
    <col min="4" max="4" width="34.21875" style="173" customWidth="1"/>
    <col min="5" max="5" width="39.6640625" style="90" customWidth="1"/>
    <col min="6" max="6" width="34.77734375" style="87" customWidth="1"/>
    <col min="7" max="7" width="32.33203125" style="87" customWidth="1"/>
    <col min="8" max="8" width="19.6640625" style="87" customWidth="1"/>
    <col min="9" max="9" width="17.109375" style="90" customWidth="1"/>
    <col min="10" max="10" width="17.33203125" style="95" customWidth="1"/>
    <col min="11" max="11" width="21" style="95" customWidth="1"/>
    <col min="12" max="12" width="23.77734375" style="87" customWidth="1"/>
    <col min="13" max="13" width="46.33203125" style="87" customWidth="1"/>
    <col min="14" max="14" width="53.109375" style="87" customWidth="1"/>
    <col min="15" max="15" width="25.88671875" style="87" customWidth="1"/>
    <col min="16" max="16" width="16.88671875" style="87" customWidth="1"/>
    <col min="17" max="17" width="17" style="87" customWidth="1"/>
    <col min="18" max="18" width="27.6640625" style="87" customWidth="1"/>
    <col min="19" max="19" width="18.109375" style="173" customWidth="1"/>
    <col min="20" max="20" width="18.109375" style="87" customWidth="1"/>
    <col min="21" max="22" width="9" style="87"/>
    <col min="23" max="23" width="9.109375" style="87" bestFit="1" customWidth="1"/>
    <col min="24" max="24" width="9" style="87"/>
    <col min="25" max="25" width="9.88671875" style="87" bestFit="1" customWidth="1"/>
    <col min="26" max="27" width="9" style="87"/>
    <col min="28" max="28" width="9.109375" style="87" bestFit="1" customWidth="1"/>
    <col min="29" max="29" width="9" style="87"/>
    <col min="30" max="30" width="11.6640625" style="87" bestFit="1" customWidth="1"/>
    <col min="31" max="16384" width="9" style="87"/>
  </cols>
  <sheetData>
    <row r="1" spans="1:36">
      <c r="A1" s="226" t="s">
        <v>104</v>
      </c>
      <c r="B1" s="70" t="s">
        <v>778</v>
      </c>
    </row>
    <row r="2" spans="1:36">
      <c r="A2" s="226" t="s">
        <v>106</v>
      </c>
      <c r="B2" s="70" t="s">
        <v>779</v>
      </c>
    </row>
    <row r="3" spans="1:36" ht="18" thickBot="1">
      <c r="A3" s="226" t="s">
        <v>108</v>
      </c>
      <c r="B3" s="147" t="s">
        <v>458</v>
      </c>
    </row>
    <row r="4" spans="1:36" s="136" customFormat="1" ht="87.6" thickBot="1">
      <c r="A4" s="78" t="s">
        <v>1</v>
      </c>
      <c r="B4" s="72" t="s">
        <v>110</v>
      </c>
      <c r="C4" s="73" t="s">
        <v>111</v>
      </c>
      <c r="D4" s="75" t="s">
        <v>112</v>
      </c>
      <c r="E4" s="671" t="s">
        <v>113</v>
      </c>
      <c r="F4" s="671" t="s">
        <v>114</v>
      </c>
      <c r="G4" s="75" t="s">
        <v>115</v>
      </c>
      <c r="H4" s="172" t="s">
        <v>116</v>
      </c>
      <c r="I4" s="75" t="s">
        <v>117</v>
      </c>
      <c r="J4" s="104" t="s">
        <v>368</v>
      </c>
      <c r="K4" s="104" t="s">
        <v>119</v>
      </c>
      <c r="L4" s="75" t="s">
        <v>120</v>
      </c>
      <c r="M4" s="671" t="s">
        <v>121</v>
      </c>
      <c r="N4" s="671" t="s">
        <v>109</v>
      </c>
      <c r="O4" s="75" t="s">
        <v>122</v>
      </c>
      <c r="P4" s="75" t="s">
        <v>123</v>
      </c>
      <c r="Q4" s="75" t="s">
        <v>124</v>
      </c>
      <c r="R4" s="75" t="s">
        <v>125</v>
      </c>
      <c r="S4" s="227" t="s">
        <v>370</v>
      </c>
      <c r="T4" s="193"/>
      <c r="V4" s="76" t="s">
        <v>371</v>
      </c>
      <c r="W4" s="77"/>
      <c r="X4" s="77"/>
      <c r="Y4" s="77"/>
      <c r="Z4" s="77"/>
      <c r="AA4" s="77"/>
      <c r="AB4" s="77"/>
      <c r="AC4" s="88"/>
      <c r="AD4" s="77"/>
      <c r="AE4" s="89"/>
      <c r="AF4" s="169" t="s">
        <v>372</v>
      </c>
      <c r="AG4" s="169" t="s">
        <v>373</v>
      </c>
      <c r="AH4" s="169" t="s">
        <v>140</v>
      </c>
      <c r="AI4" s="169" t="s">
        <v>132</v>
      </c>
      <c r="AJ4" s="169" t="s">
        <v>150</v>
      </c>
    </row>
    <row r="5" spans="1:36" s="136" customFormat="1" ht="34.799999999999997">
      <c r="A5" s="71" t="s">
        <v>780</v>
      </c>
      <c r="B5" s="188" t="s">
        <v>781</v>
      </c>
      <c r="C5" s="195"/>
      <c r="D5" s="195"/>
      <c r="E5" s="195"/>
      <c r="F5" s="195"/>
      <c r="G5" s="196"/>
      <c r="H5" s="197"/>
      <c r="I5" s="198"/>
      <c r="J5" s="199"/>
      <c r="K5" s="920"/>
      <c r="L5" s="196"/>
      <c r="M5" s="196"/>
      <c r="N5" s="196"/>
      <c r="O5" s="196"/>
      <c r="P5" s="196"/>
      <c r="Q5" s="196"/>
      <c r="R5" s="199"/>
      <c r="S5" s="227"/>
      <c r="T5" s="193"/>
      <c r="V5" s="79" t="s">
        <v>375</v>
      </c>
      <c r="W5" s="79" t="s">
        <v>782</v>
      </c>
      <c r="X5" s="79" t="s">
        <v>783</v>
      </c>
      <c r="Y5" s="79" t="s">
        <v>784</v>
      </c>
      <c r="Z5" s="79" t="s">
        <v>379</v>
      </c>
      <c r="AA5" s="79" t="s">
        <v>380</v>
      </c>
      <c r="AB5" s="79" t="s">
        <v>785</v>
      </c>
      <c r="AC5" s="79" t="s">
        <v>382</v>
      </c>
      <c r="AD5" s="80" t="s">
        <v>383</v>
      </c>
      <c r="AE5" s="89"/>
      <c r="AF5" s="82"/>
      <c r="AG5" s="82"/>
      <c r="AH5" s="82"/>
      <c r="AI5" s="82"/>
      <c r="AJ5" s="82"/>
    </row>
    <row r="6" spans="1:36" s="136" customFormat="1" ht="34.799999999999997">
      <c r="A6" s="71" t="s">
        <v>780</v>
      </c>
      <c r="B6" s="188" t="s">
        <v>786</v>
      </c>
      <c r="C6" s="195"/>
      <c r="D6" s="195"/>
      <c r="E6" s="195"/>
      <c r="F6" s="195"/>
      <c r="G6" s="196"/>
      <c r="H6" s="197"/>
      <c r="I6" s="198"/>
      <c r="J6" s="199"/>
      <c r="K6" s="920"/>
      <c r="L6" s="196"/>
      <c r="M6" s="196"/>
      <c r="N6" s="196"/>
      <c r="O6" s="196"/>
      <c r="P6" s="196"/>
      <c r="Q6" s="196"/>
      <c r="R6" s="108"/>
      <c r="S6" s="227"/>
      <c r="T6" s="193"/>
      <c r="V6" s="83" t="s">
        <v>384</v>
      </c>
      <c r="W6" s="84">
        <f>(K8+K9+K10)/3</f>
        <v>0.3133333333333333</v>
      </c>
      <c r="X6" s="84"/>
      <c r="Y6" s="84">
        <f>(K11+K12+K13)/3</f>
        <v>0.33333333333333331</v>
      </c>
      <c r="Z6" s="84"/>
      <c r="AA6" s="84"/>
      <c r="AB6" s="84">
        <f>(K14+K15+K16+K17+K18+K19+K20+K21)/8</f>
        <v>0.23749999999999999</v>
      </c>
      <c r="AC6" s="84"/>
      <c r="AD6" s="85">
        <f>AVERAGE(W6:AC6)</f>
        <v>0.29472222222222216</v>
      </c>
      <c r="AE6" s="89"/>
      <c r="AF6" s="89"/>
      <c r="AG6" s="89"/>
      <c r="AH6" s="89"/>
      <c r="AI6" s="89"/>
      <c r="AJ6" s="89"/>
    </row>
    <row r="7" spans="1:36" s="136" customFormat="1" ht="276.75" customHeight="1">
      <c r="A7" s="99" t="s">
        <v>780</v>
      </c>
      <c r="B7" s="174" t="s">
        <v>385</v>
      </c>
      <c r="C7" s="142"/>
      <c r="D7" s="145" t="s">
        <v>787</v>
      </c>
      <c r="E7" s="142"/>
      <c r="F7" s="145" t="s">
        <v>788</v>
      </c>
      <c r="G7" s="175" t="s">
        <v>789</v>
      </c>
      <c r="H7" s="170">
        <v>25000</v>
      </c>
      <c r="I7" s="176" t="s">
        <v>140</v>
      </c>
      <c r="J7" s="187">
        <v>1</v>
      </c>
      <c r="K7" s="187">
        <v>1</v>
      </c>
      <c r="L7" s="177"/>
      <c r="M7" s="175" t="s">
        <v>790</v>
      </c>
      <c r="N7" s="178" t="s">
        <v>791</v>
      </c>
      <c r="O7" s="177" t="s">
        <v>139</v>
      </c>
      <c r="P7" s="145" t="s">
        <v>144</v>
      </c>
      <c r="Q7" s="177"/>
      <c r="R7" s="177"/>
      <c r="S7" s="282"/>
      <c r="T7" s="134"/>
    </row>
    <row r="8" spans="1:36" ht="181.5" customHeight="1">
      <c r="A8" s="1208" t="s">
        <v>780</v>
      </c>
      <c r="B8" s="1330" t="s">
        <v>135</v>
      </c>
      <c r="C8" s="1330" t="s">
        <v>792</v>
      </c>
      <c r="D8" s="183" t="s">
        <v>793</v>
      </c>
      <c r="E8" s="182" t="s">
        <v>794</v>
      </c>
      <c r="F8" s="1343" t="s">
        <v>795</v>
      </c>
      <c r="G8" s="183" t="s">
        <v>796</v>
      </c>
      <c r="H8" s="1360">
        <v>43297000</v>
      </c>
      <c r="I8" s="184" t="s">
        <v>140</v>
      </c>
      <c r="J8" s="1326">
        <v>0.25</v>
      </c>
      <c r="K8" s="185">
        <v>0.28999999999999998</v>
      </c>
      <c r="L8" s="1361"/>
      <c r="M8" s="183" t="s">
        <v>797</v>
      </c>
      <c r="N8" s="933" t="s">
        <v>798</v>
      </c>
      <c r="O8" s="183" t="s">
        <v>799</v>
      </c>
      <c r="P8" s="1343" t="s">
        <v>133</v>
      </c>
      <c r="Q8" s="933" t="s">
        <v>800</v>
      </c>
      <c r="R8" s="719" t="s">
        <v>801</v>
      </c>
      <c r="S8" s="1362">
        <v>0</v>
      </c>
      <c r="T8" s="194"/>
    </row>
    <row r="9" spans="1:36" s="70" customFormat="1" ht="299.25" customHeight="1">
      <c r="A9" s="1208" t="s">
        <v>780</v>
      </c>
      <c r="B9" s="1330" t="s">
        <v>135</v>
      </c>
      <c r="C9" s="1330" t="s">
        <v>802</v>
      </c>
      <c r="D9" s="183" t="s">
        <v>803</v>
      </c>
      <c r="E9" s="182" t="s">
        <v>804</v>
      </c>
      <c r="F9" s="182" t="s">
        <v>805</v>
      </c>
      <c r="G9" s="183" t="s">
        <v>806</v>
      </c>
      <c r="H9" s="171">
        <v>5082000</v>
      </c>
      <c r="I9" s="184" t="s">
        <v>132</v>
      </c>
      <c r="J9" s="185">
        <v>0.6</v>
      </c>
      <c r="K9" s="921">
        <v>0.65</v>
      </c>
      <c r="L9" s="186"/>
      <c r="M9" s="183" t="s">
        <v>807</v>
      </c>
      <c r="N9" s="183" t="s">
        <v>808</v>
      </c>
      <c r="O9" s="183" t="s">
        <v>809</v>
      </c>
      <c r="P9" s="1330" t="s">
        <v>133</v>
      </c>
      <c r="Q9" s="183" t="s">
        <v>810</v>
      </c>
      <c r="R9" s="1330"/>
      <c r="S9" s="711">
        <v>1</v>
      </c>
    </row>
    <row r="10" spans="1:36" ht="243.6">
      <c r="A10" s="1208" t="s">
        <v>780</v>
      </c>
      <c r="B10" s="182" t="s">
        <v>135</v>
      </c>
      <c r="C10" s="1330" t="s">
        <v>811</v>
      </c>
      <c r="D10" s="1364" t="s">
        <v>812</v>
      </c>
      <c r="E10" s="182" t="s">
        <v>813</v>
      </c>
      <c r="F10" s="1365" t="s">
        <v>139</v>
      </c>
      <c r="G10" s="183" t="s">
        <v>814</v>
      </c>
      <c r="H10" s="1366"/>
      <c r="I10" s="184" t="s">
        <v>150</v>
      </c>
      <c r="J10" s="185">
        <v>0</v>
      </c>
      <c r="K10" s="1367">
        <v>0</v>
      </c>
      <c r="L10" s="1368"/>
      <c r="M10" s="183" t="s">
        <v>815</v>
      </c>
      <c r="N10" s="183" t="s">
        <v>816</v>
      </c>
      <c r="O10" s="183" t="s">
        <v>817</v>
      </c>
      <c r="P10" s="1330" t="s">
        <v>133</v>
      </c>
      <c r="Q10" s="183" t="s">
        <v>818</v>
      </c>
      <c r="R10" s="1330"/>
      <c r="S10" s="711">
        <v>0</v>
      </c>
      <c r="T10" s="70"/>
    </row>
    <row r="11" spans="1:36" ht="263.25" customHeight="1">
      <c r="A11" s="1208" t="s">
        <v>780</v>
      </c>
      <c r="B11" s="1330" t="s">
        <v>190</v>
      </c>
      <c r="C11" s="1330" t="s">
        <v>819</v>
      </c>
      <c r="D11" s="1369" t="s">
        <v>820</v>
      </c>
      <c r="E11" s="182" t="s">
        <v>821</v>
      </c>
      <c r="F11" s="182" t="s">
        <v>822</v>
      </c>
      <c r="G11" s="1370" t="s">
        <v>823</v>
      </c>
      <c r="H11" s="1371">
        <v>25000</v>
      </c>
      <c r="I11" s="184" t="s">
        <v>140</v>
      </c>
      <c r="J11" s="185">
        <v>1</v>
      </c>
      <c r="K11" s="1367">
        <v>1</v>
      </c>
      <c r="L11" s="1368"/>
      <c r="M11" s="183" t="s">
        <v>824</v>
      </c>
      <c r="N11" s="183" t="s">
        <v>825</v>
      </c>
      <c r="O11" s="1330"/>
      <c r="P11" s="1330" t="s">
        <v>144</v>
      </c>
      <c r="Q11" s="183" t="s">
        <v>826</v>
      </c>
      <c r="R11" s="1330"/>
      <c r="S11" s="711">
        <v>1</v>
      </c>
      <c r="T11" s="70"/>
    </row>
    <row r="12" spans="1:36" ht="315.75" customHeight="1">
      <c r="A12" s="1208" t="s">
        <v>780</v>
      </c>
      <c r="B12" s="1330" t="s">
        <v>190</v>
      </c>
      <c r="C12" s="1208" t="s">
        <v>827</v>
      </c>
      <c r="D12" s="1374" t="s">
        <v>828</v>
      </c>
      <c r="E12" s="182" t="s">
        <v>829</v>
      </c>
      <c r="F12" s="182" t="s">
        <v>829</v>
      </c>
      <c r="G12" s="1330" t="s">
        <v>830</v>
      </c>
      <c r="H12" s="1375">
        <v>990800</v>
      </c>
      <c r="I12" s="1330" t="s">
        <v>140</v>
      </c>
      <c r="J12" s="185">
        <v>1</v>
      </c>
      <c r="K12" s="1367">
        <v>0</v>
      </c>
      <c r="L12" s="1368"/>
      <c r="M12" s="183" t="s">
        <v>831</v>
      </c>
      <c r="N12" s="183" t="s">
        <v>832</v>
      </c>
      <c r="O12" s="1376"/>
      <c r="P12" s="1343" t="s">
        <v>144</v>
      </c>
      <c r="Q12" s="1377"/>
      <c r="R12" s="1330"/>
      <c r="S12" s="711">
        <v>1</v>
      </c>
      <c r="T12" s="70"/>
    </row>
    <row r="13" spans="1:36" ht="365.4">
      <c r="A13" s="1208" t="s">
        <v>780</v>
      </c>
      <c r="B13" s="1208" t="s">
        <v>190</v>
      </c>
      <c r="C13" s="1208" t="s">
        <v>833</v>
      </c>
      <c r="D13" s="1369" t="s">
        <v>834</v>
      </c>
      <c r="E13" s="182" t="s">
        <v>835</v>
      </c>
      <c r="F13" s="1365" t="s">
        <v>139</v>
      </c>
      <c r="G13" s="183" t="s">
        <v>836</v>
      </c>
      <c r="H13" s="1375">
        <v>1500000</v>
      </c>
      <c r="I13" s="184" t="s">
        <v>140</v>
      </c>
      <c r="J13" s="185">
        <v>1</v>
      </c>
      <c r="K13" s="1367"/>
      <c r="L13" s="1368"/>
      <c r="M13" s="183" t="s">
        <v>837</v>
      </c>
      <c r="N13" s="933" t="s">
        <v>838</v>
      </c>
      <c r="O13" s="1377"/>
      <c r="P13" s="1343" t="s">
        <v>144</v>
      </c>
      <c r="Q13" s="1378"/>
      <c r="R13" s="1330"/>
      <c r="S13" s="711">
        <v>0.5</v>
      </c>
      <c r="T13" s="70"/>
    </row>
    <row r="14" spans="1:36" ht="272.25" customHeight="1">
      <c r="A14" s="1208" t="s">
        <v>780</v>
      </c>
      <c r="B14" s="1208" t="s">
        <v>324</v>
      </c>
      <c r="C14" s="1208" t="s">
        <v>839</v>
      </c>
      <c r="D14" s="1380" t="s">
        <v>840</v>
      </c>
      <c r="E14" s="182" t="s">
        <v>841</v>
      </c>
      <c r="F14" s="182" t="s">
        <v>842</v>
      </c>
      <c r="G14" s="184" t="s">
        <v>843</v>
      </c>
      <c r="H14" s="1375">
        <v>399300</v>
      </c>
      <c r="I14" s="184" t="s">
        <v>140</v>
      </c>
      <c r="J14" s="185">
        <v>1</v>
      </c>
      <c r="K14" s="1381">
        <v>0</v>
      </c>
      <c r="L14" s="1368"/>
      <c r="M14" s="183" t="s">
        <v>844</v>
      </c>
      <c r="N14" s="1382" t="s">
        <v>845</v>
      </c>
      <c r="O14" s="183" t="s">
        <v>846</v>
      </c>
      <c r="P14" s="1330" t="s">
        <v>144</v>
      </c>
      <c r="Q14" s="1383" t="s">
        <v>847</v>
      </c>
      <c r="R14" s="719" t="s">
        <v>848</v>
      </c>
      <c r="S14" s="1362">
        <v>1</v>
      </c>
      <c r="T14" s="194"/>
    </row>
    <row r="15" spans="1:36" ht="87">
      <c r="A15" s="1208" t="s">
        <v>780</v>
      </c>
      <c r="B15" s="1208" t="s">
        <v>324</v>
      </c>
      <c r="C15" s="1208" t="s">
        <v>849</v>
      </c>
      <c r="D15" s="1380" t="s">
        <v>850</v>
      </c>
      <c r="E15" s="1382" t="s">
        <v>851</v>
      </c>
      <c r="F15" s="1365" t="s">
        <v>139</v>
      </c>
      <c r="G15" s="184" t="s">
        <v>150</v>
      </c>
      <c r="H15" s="1384"/>
      <c r="I15" s="184" t="s">
        <v>150</v>
      </c>
      <c r="J15" s="1385" t="s">
        <v>384</v>
      </c>
      <c r="K15" s="1381">
        <v>0</v>
      </c>
      <c r="L15" s="1386"/>
      <c r="M15" s="183" t="s">
        <v>852</v>
      </c>
      <c r="N15" s="183" t="s">
        <v>853</v>
      </c>
      <c r="O15" s="1377"/>
      <c r="P15" s="1208" t="s">
        <v>133</v>
      </c>
      <c r="Q15" s="1378"/>
      <c r="R15" s="1330"/>
      <c r="S15" s="711">
        <v>0</v>
      </c>
      <c r="T15" s="70"/>
    </row>
    <row r="16" spans="1:36" ht="382.8">
      <c r="A16" s="1208" t="s">
        <v>780</v>
      </c>
      <c r="B16" s="1208" t="s">
        <v>324</v>
      </c>
      <c r="C16" s="1208" t="s">
        <v>854</v>
      </c>
      <c r="D16" s="1380" t="s">
        <v>855</v>
      </c>
      <c r="E16" s="182" t="s">
        <v>856</v>
      </c>
      <c r="F16" s="182" t="s">
        <v>857</v>
      </c>
      <c r="G16" s="1330" t="s">
        <v>858</v>
      </c>
      <c r="H16" s="1375">
        <v>2950000</v>
      </c>
      <c r="I16" s="184" t="s">
        <v>140</v>
      </c>
      <c r="J16" s="185">
        <v>1</v>
      </c>
      <c r="K16" s="1326">
        <v>1</v>
      </c>
      <c r="L16" s="186"/>
      <c r="M16" s="183" t="s">
        <v>859</v>
      </c>
      <c r="N16" s="719" t="s">
        <v>860</v>
      </c>
      <c r="O16" s="1388"/>
      <c r="P16" s="715" t="s">
        <v>144</v>
      </c>
      <c r="Q16" s="1389"/>
      <c r="R16" s="1330"/>
      <c r="S16" s="711">
        <v>1</v>
      </c>
      <c r="T16" s="70"/>
    </row>
    <row r="17" spans="1:20" ht="354" customHeight="1" thickBot="1">
      <c r="A17" s="1216" t="s">
        <v>780</v>
      </c>
      <c r="B17" s="1223" t="s">
        <v>324</v>
      </c>
      <c r="C17" s="1223" t="s">
        <v>861</v>
      </c>
      <c r="D17" s="1390" t="s">
        <v>862</v>
      </c>
      <c r="E17" s="1281" t="s">
        <v>863</v>
      </c>
      <c r="F17" s="1281" t="s">
        <v>864</v>
      </c>
      <c r="G17" s="1356" t="s">
        <v>865</v>
      </c>
      <c r="H17" s="1372">
        <v>1500000</v>
      </c>
      <c r="I17" s="1357" t="s">
        <v>140</v>
      </c>
      <c r="J17" s="1336">
        <v>1</v>
      </c>
      <c r="K17" s="1379">
        <v>0</v>
      </c>
      <c r="L17" s="1363"/>
      <c r="M17" s="1356" t="s">
        <v>866</v>
      </c>
      <c r="N17" s="1358" t="s">
        <v>867</v>
      </c>
      <c r="O17" s="1373"/>
      <c r="P17" s="1387" t="s">
        <v>144</v>
      </c>
      <c r="Q17" s="1391"/>
      <c r="R17" s="1223"/>
      <c r="S17" s="1305">
        <v>1</v>
      </c>
      <c r="T17" s="70"/>
    </row>
    <row r="18" spans="1:20" ht="409.6" thickBot="1">
      <c r="A18" s="1234" t="s">
        <v>780</v>
      </c>
      <c r="B18" s="1234" t="s">
        <v>324</v>
      </c>
      <c r="C18" s="1234" t="s">
        <v>868</v>
      </c>
      <c r="D18" s="1393" t="s">
        <v>869</v>
      </c>
      <c r="E18" s="1229" t="s">
        <v>870</v>
      </c>
      <c r="F18" s="1234" t="s">
        <v>139</v>
      </c>
      <c r="G18" s="1394" t="s">
        <v>871</v>
      </c>
      <c r="H18" s="1395">
        <v>2400000</v>
      </c>
      <c r="I18" s="1394" t="s">
        <v>140</v>
      </c>
      <c r="J18" s="1349">
        <v>1</v>
      </c>
      <c r="K18" s="1348">
        <v>0</v>
      </c>
      <c r="L18" s="1397"/>
      <c r="M18" s="1402" t="s">
        <v>872</v>
      </c>
      <c r="N18" s="1402" t="s">
        <v>873</v>
      </c>
      <c r="O18" s="1404"/>
      <c r="P18" s="1268" t="s">
        <v>144</v>
      </c>
      <c r="Q18" s="1408"/>
      <c r="R18" s="1269" t="s">
        <v>874</v>
      </c>
      <c r="S18" s="1409">
        <v>0.5</v>
      </c>
      <c r="T18" s="194"/>
    </row>
    <row r="19" spans="1:20" ht="192" thickBot="1">
      <c r="A19" s="1234" t="s">
        <v>780</v>
      </c>
      <c r="B19" s="1234" t="s">
        <v>324</v>
      </c>
      <c r="C19" s="1234" t="s">
        <v>875</v>
      </c>
      <c r="D19" s="1393" t="s">
        <v>876</v>
      </c>
      <c r="E19" s="1229" t="s">
        <v>877</v>
      </c>
      <c r="F19" s="1400" t="s">
        <v>878</v>
      </c>
      <c r="G19" s="1394" t="s">
        <v>879</v>
      </c>
      <c r="H19" s="1395">
        <v>121000000</v>
      </c>
      <c r="I19" s="1394" t="s">
        <v>140</v>
      </c>
      <c r="J19" s="1349">
        <v>0.8</v>
      </c>
      <c r="K19" s="1407">
        <v>0.9</v>
      </c>
      <c r="L19" s="1397"/>
      <c r="M19" s="1396" t="s">
        <v>880</v>
      </c>
      <c r="N19" s="1396" t="s">
        <v>881</v>
      </c>
      <c r="O19" s="1404"/>
      <c r="P19" s="1229" t="s">
        <v>144</v>
      </c>
      <c r="Q19" s="1408"/>
      <c r="R19" s="1234"/>
      <c r="S19" s="1354">
        <v>1</v>
      </c>
      <c r="T19" s="70"/>
    </row>
    <row r="20" spans="1:20" ht="157.19999999999999" thickBot="1">
      <c r="A20" s="1227" t="s">
        <v>780</v>
      </c>
      <c r="B20" s="1234" t="s">
        <v>324</v>
      </c>
      <c r="C20" s="1234" t="s">
        <v>882</v>
      </c>
      <c r="D20" s="1393" t="s">
        <v>883</v>
      </c>
      <c r="E20" s="1400" t="s">
        <v>884</v>
      </c>
      <c r="F20" s="1401" t="s">
        <v>139</v>
      </c>
      <c r="G20" s="1402" t="s">
        <v>885</v>
      </c>
      <c r="H20" s="1403"/>
      <c r="I20" s="1404" t="s">
        <v>150</v>
      </c>
      <c r="J20" s="1349">
        <v>0</v>
      </c>
      <c r="K20" s="1348">
        <v>0</v>
      </c>
      <c r="L20" s="1397"/>
      <c r="M20" s="1404" t="s">
        <v>143</v>
      </c>
      <c r="N20" s="1235" t="s">
        <v>886</v>
      </c>
      <c r="O20" s="1404" t="s">
        <v>887</v>
      </c>
      <c r="P20" s="1405" t="s">
        <v>133</v>
      </c>
      <c r="Q20" s="1406" t="s">
        <v>888</v>
      </c>
      <c r="R20" s="1234"/>
      <c r="S20" s="1354">
        <v>0.5</v>
      </c>
      <c r="T20" s="70"/>
    </row>
    <row r="21" spans="1:20" ht="409.6" thickBot="1">
      <c r="A21" s="1227" t="s">
        <v>780</v>
      </c>
      <c r="B21" s="1234" t="s">
        <v>324</v>
      </c>
      <c r="C21" s="1234" t="s">
        <v>889</v>
      </c>
      <c r="D21" s="1393" t="s">
        <v>890</v>
      </c>
      <c r="E21" s="1229" t="s">
        <v>891</v>
      </c>
      <c r="F21" s="1229" t="s">
        <v>892</v>
      </c>
      <c r="G21" s="1394" t="s">
        <v>893</v>
      </c>
      <c r="H21" s="1395">
        <v>1520000</v>
      </c>
      <c r="I21" s="1396" t="s">
        <v>150</v>
      </c>
      <c r="J21" s="1349">
        <v>0</v>
      </c>
      <c r="K21" s="1348">
        <v>0</v>
      </c>
      <c r="L21" s="1397"/>
      <c r="M21" s="1398" t="s">
        <v>894</v>
      </c>
      <c r="N21" s="1396" t="s">
        <v>895</v>
      </c>
      <c r="O21" s="1396" t="s">
        <v>896</v>
      </c>
      <c r="P21" s="1227" t="s">
        <v>182</v>
      </c>
      <c r="Q21" s="1399" t="s">
        <v>897</v>
      </c>
      <c r="R21" s="1234"/>
      <c r="S21" s="1354">
        <v>1</v>
      </c>
      <c r="T21" s="70"/>
    </row>
    <row r="22" spans="1:20">
      <c r="J22" s="923"/>
      <c r="R22" s="149" t="s">
        <v>453</v>
      </c>
      <c r="S22" s="200">
        <f>SUM(S7:S19)</f>
        <v>8</v>
      </c>
    </row>
    <row r="23" spans="1:20">
      <c r="A23" s="192" t="s">
        <v>123</v>
      </c>
      <c r="R23" s="151" t="s">
        <v>454</v>
      </c>
      <c r="S23" s="201">
        <v>14</v>
      </c>
    </row>
    <row r="24" spans="1:20" ht="34.799999999999997">
      <c r="A24" s="190" t="s">
        <v>144</v>
      </c>
      <c r="D24" s="87"/>
      <c r="E24" s="87"/>
      <c r="G24" s="90"/>
      <c r="I24" s="87"/>
      <c r="P24" s="167"/>
      <c r="R24" s="152" t="s">
        <v>455</v>
      </c>
      <c r="S24" s="202">
        <f>S22/S23</f>
        <v>0.5714285714285714</v>
      </c>
    </row>
    <row r="25" spans="1:20">
      <c r="A25" s="190" t="s">
        <v>133</v>
      </c>
      <c r="D25" s="87"/>
      <c r="E25" s="87"/>
      <c r="G25" s="90"/>
      <c r="I25" s="87"/>
    </row>
    <row r="26" spans="1:20">
      <c r="A26" s="190" t="s">
        <v>355</v>
      </c>
      <c r="D26" s="87"/>
      <c r="E26" s="87"/>
      <c r="G26" s="90"/>
      <c r="I26" s="87"/>
    </row>
    <row r="27" spans="1:20">
      <c r="A27" s="190" t="s">
        <v>237</v>
      </c>
      <c r="D27" s="87"/>
      <c r="E27" s="87"/>
      <c r="G27" s="90"/>
      <c r="I27" s="87"/>
    </row>
    <row r="28" spans="1:20">
      <c r="A28" s="190" t="s">
        <v>152</v>
      </c>
      <c r="D28" s="87"/>
      <c r="E28" s="87"/>
      <c r="G28" s="90"/>
      <c r="I28" s="87"/>
    </row>
    <row r="29" spans="1:20">
      <c r="A29" s="190" t="s">
        <v>364</v>
      </c>
      <c r="D29" s="87"/>
      <c r="E29" s="87"/>
      <c r="G29" s="90"/>
      <c r="I29" s="87"/>
    </row>
    <row r="30" spans="1:20">
      <c r="A30" s="190" t="s">
        <v>217</v>
      </c>
      <c r="D30" s="87"/>
      <c r="E30" s="87"/>
      <c r="G30" s="90"/>
      <c r="I30" s="87"/>
    </row>
    <row r="31" spans="1:20">
      <c r="A31" s="190" t="s">
        <v>365</v>
      </c>
      <c r="D31" s="87"/>
      <c r="E31" s="87"/>
      <c r="G31" s="90"/>
      <c r="I31" s="87"/>
    </row>
    <row r="32" spans="1:20">
      <c r="A32" s="190" t="s">
        <v>366</v>
      </c>
      <c r="D32" s="87"/>
      <c r="E32" s="87"/>
      <c r="G32" s="90"/>
      <c r="I32" s="87"/>
    </row>
    <row r="33" spans="1:9">
      <c r="A33" s="190" t="s">
        <v>182</v>
      </c>
      <c r="D33" s="87"/>
      <c r="E33" s="87"/>
      <c r="G33" s="90"/>
      <c r="I33" s="87"/>
    </row>
  </sheetData>
  <conditionalFormatting sqref="AD6">
    <cfRule type="iconSet" priority="1">
      <iconSet iconSet="3Arrows">
        <cfvo type="percent" val="0"/>
        <cfvo type="percent" val="33"/>
        <cfvo type="percent" val="67"/>
      </iconSet>
    </cfRule>
  </conditionalFormatting>
  <dataValidations count="4">
    <dataValidation type="list" allowBlank="1" showErrorMessage="1" sqref="H10" xr:uid="{38855644-BFE6-4FA4-B563-D4C742EAAEB3}">
      <formula1>#REF!</formula1>
    </dataValidation>
    <dataValidation type="list" allowBlank="1" showErrorMessage="1" sqref="G15 I5:I21" xr:uid="{7ECFF725-1CF2-4232-B8D8-8BE59CDFC29A}">
      <formula1>"เร็วกว่าแผน,เป็นไปตามแผน,ล่าช้ากว่าแผน,ยังไม่เริ่มดำเนินโครงการ"</formula1>
    </dataValidation>
    <dataValidation type="list" allowBlank="1" showInputMessage="1" showErrorMessage="1" sqref="A24" xr:uid="{2FBA427A-172B-4CCC-BAFF-CFB368A874CB}">
      <formula1>$B$76:$B$85</formula1>
    </dataValidation>
    <dataValidation type="list" allowBlank="1" showInputMessage="1" showErrorMessage="1" sqref="A25" xr:uid="{58DCABFC-E4FF-4752-89A2-1EA30E7CCD20}">
      <formula1>$A$5:$A$6</formula1>
    </dataValidation>
  </dataValidations>
  <pageMargins left="0.11811023622047245" right="0.11811023622047245" top="0.11811023622047245" bottom="0.11811023622047245" header="0.31496062992125984" footer="0.31496062992125984"/>
  <pageSetup paperSize="9" orientation="landscape" r:id="rId1"/>
  <legacy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5A4C4F-0FAA-41FB-828F-A75E16B8A834}">
  <sheetPr codeName="Sheet6">
    <tabColor theme="9" tint="0.79998168889431442"/>
  </sheetPr>
  <dimension ref="A1:AI26"/>
  <sheetViews>
    <sheetView topLeftCell="A6" zoomScale="27" zoomScaleNormal="55" workbookViewId="0">
      <selection activeCell="S18" sqref="S18"/>
    </sheetView>
  </sheetViews>
  <sheetFormatPr defaultColWidth="9" defaultRowHeight="14.4"/>
  <cols>
    <col min="1" max="1" width="16.6640625" style="8" customWidth="1"/>
    <col min="2" max="2" width="19.88671875" style="50" customWidth="1"/>
    <col min="3" max="3" width="14.77734375" style="8" customWidth="1"/>
    <col min="4" max="4" width="41.6640625" style="8" customWidth="1"/>
    <col min="5" max="5" width="43.33203125" style="8" customWidth="1"/>
    <col min="6" max="6" width="49.88671875" style="8" customWidth="1"/>
    <col min="7" max="7" width="33.109375" style="8" customWidth="1"/>
    <col min="8" max="8" width="14.33203125" style="8" customWidth="1"/>
    <col min="9" max="9" width="24.6640625" style="8" customWidth="1"/>
    <col min="10" max="10" width="16.88671875" style="8" customWidth="1"/>
    <col min="11" max="11" width="20.33203125" style="8" customWidth="1"/>
    <col min="12" max="12" width="29.33203125" style="8" customWidth="1"/>
    <col min="13" max="13" width="38.33203125" style="51" customWidth="1"/>
    <col min="14" max="14" width="41.88671875" style="51" customWidth="1"/>
    <col min="15" max="15" width="38.33203125" style="52" customWidth="1"/>
    <col min="16" max="16" width="38.33203125" style="53" customWidth="1"/>
    <col min="17" max="18" width="38.33203125" style="51" customWidth="1"/>
    <col min="19" max="19" width="22.88671875" style="915" bestFit="1" customWidth="1"/>
    <col min="20" max="23" width="9" style="8"/>
    <col min="24" max="24" width="9.88671875" style="8" bestFit="1" customWidth="1"/>
    <col min="25" max="16384" width="9" style="8"/>
  </cols>
  <sheetData>
    <row r="1" spans="1:35" ht="17.399999999999999">
      <c r="A1" s="226" t="s">
        <v>104</v>
      </c>
      <c r="B1" s="70" t="s">
        <v>778</v>
      </c>
    </row>
    <row r="2" spans="1:35" ht="17.399999999999999">
      <c r="A2" s="226" t="s">
        <v>106</v>
      </c>
      <c r="B2" s="70" t="s">
        <v>779</v>
      </c>
    </row>
    <row r="3" spans="1:35" ht="18" thickBot="1">
      <c r="A3" s="226" t="s">
        <v>108</v>
      </c>
      <c r="B3" s="147" t="s">
        <v>458</v>
      </c>
    </row>
    <row r="4" spans="1:35" s="39" customFormat="1" ht="105.6" thickBot="1">
      <c r="A4" s="212" t="s">
        <v>1</v>
      </c>
      <c r="B4" s="211" t="s">
        <v>110</v>
      </c>
      <c r="C4" s="212" t="s">
        <v>111</v>
      </c>
      <c r="D4" s="212" t="s">
        <v>112</v>
      </c>
      <c r="E4" s="916" t="s">
        <v>113</v>
      </c>
      <c r="F4" s="916" t="s">
        <v>114</v>
      </c>
      <c r="G4" s="213" t="s">
        <v>115</v>
      </c>
      <c r="H4" s="212" t="s">
        <v>116</v>
      </c>
      <c r="I4" s="212" t="s">
        <v>117</v>
      </c>
      <c r="J4" s="212" t="s">
        <v>368</v>
      </c>
      <c r="K4" s="212" t="s">
        <v>119</v>
      </c>
      <c r="L4" s="212" t="s">
        <v>120</v>
      </c>
      <c r="M4" s="916" t="s">
        <v>121</v>
      </c>
      <c r="N4" s="916" t="s">
        <v>109</v>
      </c>
      <c r="O4" s="212" t="s">
        <v>122</v>
      </c>
      <c r="P4" s="212" t="s">
        <v>123</v>
      </c>
      <c r="Q4" s="212" t="s">
        <v>124</v>
      </c>
      <c r="R4" s="212" t="s">
        <v>125</v>
      </c>
      <c r="S4" s="227" t="s">
        <v>370</v>
      </c>
      <c r="U4" s="20" t="s">
        <v>371</v>
      </c>
      <c r="V4" s="21"/>
      <c r="W4" s="21"/>
      <c r="X4" s="21"/>
      <c r="Y4" s="21"/>
      <c r="Z4" s="21"/>
      <c r="AA4" s="21"/>
      <c r="AB4" s="54"/>
      <c r="AC4" s="21"/>
      <c r="AD4" s="4"/>
      <c r="AE4" s="27" t="s">
        <v>372</v>
      </c>
      <c r="AF4" s="27" t="s">
        <v>373</v>
      </c>
      <c r="AG4" s="27" t="s">
        <v>140</v>
      </c>
      <c r="AH4" s="27" t="s">
        <v>132</v>
      </c>
      <c r="AI4" s="27" t="s">
        <v>150</v>
      </c>
    </row>
    <row r="5" spans="1:35" s="39" customFormat="1" ht="121.8">
      <c r="A5" s="215" t="s">
        <v>50</v>
      </c>
      <c r="B5" s="215" t="s">
        <v>127</v>
      </c>
      <c r="C5" s="216"/>
      <c r="D5" s="203" t="s">
        <v>898</v>
      </c>
      <c r="E5" s="204" t="s">
        <v>899</v>
      </c>
      <c r="F5" s="217" t="s">
        <v>143</v>
      </c>
      <c r="G5" s="218" t="s">
        <v>143</v>
      </c>
      <c r="H5" s="218" t="s">
        <v>143</v>
      </c>
      <c r="I5" s="219" t="s">
        <v>132</v>
      </c>
      <c r="J5" s="220">
        <v>0</v>
      </c>
      <c r="K5" s="220">
        <v>0</v>
      </c>
      <c r="L5" s="216"/>
      <c r="M5" s="217" t="s">
        <v>143</v>
      </c>
      <c r="N5" s="217" t="s">
        <v>143</v>
      </c>
      <c r="O5" s="217" t="s">
        <v>143</v>
      </c>
      <c r="P5" s="205" t="s">
        <v>133</v>
      </c>
      <c r="Q5" s="217" t="s">
        <v>143</v>
      </c>
      <c r="R5" s="206" t="s">
        <v>900</v>
      </c>
      <c r="S5" s="284"/>
      <c r="U5" s="22" t="s">
        <v>375</v>
      </c>
      <c r="V5" s="22" t="s">
        <v>901</v>
      </c>
      <c r="W5" s="22" t="s">
        <v>783</v>
      </c>
      <c r="X5" s="22" t="s">
        <v>902</v>
      </c>
      <c r="Y5" s="22" t="s">
        <v>903</v>
      </c>
      <c r="Z5" s="22" t="s">
        <v>380</v>
      </c>
      <c r="AA5" s="22" t="s">
        <v>904</v>
      </c>
      <c r="AB5" s="22" t="s">
        <v>382</v>
      </c>
      <c r="AC5" s="25" t="s">
        <v>383</v>
      </c>
      <c r="AD5" s="4"/>
      <c r="AE5" s="28"/>
      <c r="AF5" s="28"/>
      <c r="AG5" s="28"/>
      <c r="AH5" s="28"/>
      <c r="AI5" s="28"/>
    </row>
    <row r="6" spans="1:35" s="39" customFormat="1" ht="87">
      <c r="A6" s="215" t="s">
        <v>50</v>
      </c>
      <c r="B6" s="215" t="s">
        <v>128</v>
      </c>
      <c r="C6" s="216"/>
      <c r="D6" s="203" t="s">
        <v>905</v>
      </c>
      <c r="E6" s="204" t="s">
        <v>906</v>
      </c>
      <c r="F6" s="217" t="s">
        <v>143</v>
      </c>
      <c r="G6" s="210" t="s">
        <v>242</v>
      </c>
      <c r="H6" s="218" t="s">
        <v>143</v>
      </c>
      <c r="I6" s="221" t="s">
        <v>140</v>
      </c>
      <c r="J6" s="220">
        <v>0</v>
      </c>
      <c r="K6" s="220">
        <v>0</v>
      </c>
      <c r="L6" s="216"/>
      <c r="M6" s="205" t="s">
        <v>907</v>
      </c>
      <c r="N6" s="217" t="s">
        <v>143</v>
      </c>
      <c r="O6" s="217" t="s">
        <v>143</v>
      </c>
      <c r="P6" s="207" t="s">
        <v>908</v>
      </c>
      <c r="Q6" s="205" t="s">
        <v>909</v>
      </c>
      <c r="R6" s="214"/>
      <c r="S6" s="285"/>
      <c r="U6" s="23" t="s">
        <v>384</v>
      </c>
      <c r="V6" s="24">
        <f>K9</f>
        <v>1</v>
      </c>
      <c r="W6" s="24"/>
      <c r="X6" s="24">
        <f>K10</f>
        <v>1</v>
      </c>
      <c r="Y6" s="24">
        <f>K11</f>
        <v>1</v>
      </c>
      <c r="Z6" s="24"/>
      <c r="AA6" s="24">
        <f>(K13+K14+K15+K12)/4</f>
        <v>0.75</v>
      </c>
      <c r="AB6" s="24"/>
      <c r="AC6" s="26">
        <f>AVERAGE(V6:AB6)</f>
        <v>0.9375</v>
      </c>
      <c r="AD6" s="4"/>
      <c r="AE6" s="4"/>
      <c r="AF6" s="4"/>
      <c r="AG6" s="4"/>
      <c r="AH6" s="4"/>
      <c r="AI6" s="4"/>
    </row>
    <row r="7" spans="1:35" s="39" customFormat="1" ht="382.8">
      <c r="A7" s="222" t="s">
        <v>50</v>
      </c>
      <c r="B7" s="215" t="s">
        <v>129</v>
      </c>
      <c r="C7" s="216"/>
      <c r="D7" s="223" t="s">
        <v>910</v>
      </c>
      <c r="E7" s="204" t="s">
        <v>911</v>
      </c>
      <c r="F7" s="205" t="s">
        <v>912</v>
      </c>
      <c r="G7" s="206" t="s">
        <v>242</v>
      </c>
      <c r="H7" s="224">
        <v>5000000</v>
      </c>
      <c r="I7" s="221" t="s">
        <v>140</v>
      </c>
      <c r="J7" s="220">
        <v>1</v>
      </c>
      <c r="K7" s="220">
        <v>1</v>
      </c>
      <c r="L7" s="214"/>
      <c r="M7" s="205" t="s">
        <v>913</v>
      </c>
      <c r="N7" s="205" t="s">
        <v>912</v>
      </c>
      <c r="O7" s="205" t="s">
        <v>914</v>
      </c>
      <c r="P7" s="207" t="s">
        <v>915</v>
      </c>
      <c r="Q7" s="208" t="s">
        <v>916</v>
      </c>
      <c r="R7" s="209"/>
      <c r="S7" s="285"/>
    </row>
    <row r="8" spans="1:35" s="39" customFormat="1" ht="191.4">
      <c r="A8" s="222" t="s">
        <v>50</v>
      </c>
      <c r="B8" s="222" t="s">
        <v>129</v>
      </c>
      <c r="C8" s="1410"/>
      <c r="D8" s="1411" t="s">
        <v>917</v>
      </c>
      <c r="E8" s="1066" t="s">
        <v>911</v>
      </c>
      <c r="F8" s="1039" t="s">
        <v>918</v>
      </c>
      <c r="G8" s="1111" t="s">
        <v>919</v>
      </c>
      <c r="H8" s="1412" t="s">
        <v>143</v>
      </c>
      <c r="I8" s="1113" t="s">
        <v>140</v>
      </c>
      <c r="J8" s="1413">
        <v>1</v>
      </c>
      <c r="K8" s="1413">
        <v>1</v>
      </c>
      <c r="L8" s="209"/>
      <c r="M8" s="1039" t="s">
        <v>920</v>
      </c>
      <c r="N8" s="1039" t="s">
        <v>918</v>
      </c>
      <c r="O8" s="1039" t="s">
        <v>914</v>
      </c>
      <c r="P8" s="1414" t="s">
        <v>915</v>
      </c>
      <c r="Q8" s="1025" t="s">
        <v>916</v>
      </c>
      <c r="R8" s="209"/>
      <c r="S8" s="1415"/>
    </row>
    <row r="9" spans="1:35" s="1426" customFormat="1" ht="226.8" thickBot="1">
      <c r="A9" s="1416" t="s">
        <v>50</v>
      </c>
      <c r="B9" s="1416" t="s">
        <v>135</v>
      </c>
      <c r="C9" s="1416" t="s">
        <v>921</v>
      </c>
      <c r="D9" s="1417" t="s">
        <v>922</v>
      </c>
      <c r="E9" s="1418" t="s">
        <v>923</v>
      </c>
      <c r="F9" s="1419" t="s">
        <v>924</v>
      </c>
      <c r="G9" s="1419" t="s">
        <v>242</v>
      </c>
      <c r="H9" s="1420">
        <v>10000000</v>
      </c>
      <c r="I9" s="1421" t="s">
        <v>140</v>
      </c>
      <c r="J9" s="1422">
        <v>1</v>
      </c>
      <c r="K9" s="1422">
        <v>1</v>
      </c>
      <c r="L9" s="1423"/>
      <c r="M9" s="1424" t="s">
        <v>925</v>
      </c>
      <c r="N9" s="1419" t="s">
        <v>924</v>
      </c>
      <c r="O9" s="1419" t="s">
        <v>926</v>
      </c>
      <c r="P9" s="1418" t="s">
        <v>355</v>
      </c>
      <c r="Q9" s="1419" t="s">
        <v>927</v>
      </c>
      <c r="R9" s="1424"/>
      <c r="S9" s="1425">
        <v>1</v>
      </c>
    </row>
    <row r="10" spans="1:35" s="1448" customFormat="1" ht="408.6" customHeight="1" thickBot="1">
      <c r="A10" s="1438" t="s">
        <v>50</v>
      </c>
      <c r="B10" s="1438" t="s">
        <v>190</v>
      </c>
      <c r="C10" s="1438" t="s">
        <v>928</v>
      </c>
      <c r="D10" s="1441" t="s">
        <v>929</v>
      </c>
      <c r="E10" s="1439" t="s">
        <v>930</v>
      </c>
      <c r="F10" s="1457" t="s">
        <v>143</v>
      </c>
      <c r="G10" s="1441" t="s">
        <v>242</v>
      </c>
      <c r="H10" s="1450">
        <v>800000</v>
      </c>
      <c r="I10" s="1451" t="s">
        <v>140</v>
      </c>
      <c r="J10" s="1444">
        <v>1</v>
      </c>
      <c r="K10" s="1444">
        <v>1</v>
      </c>
      <c r="L10" s="1452"/>
      <c r="M10" s="1453" t="s">
        <v>931</v>
      </c>
      <c r="N10" s="1458" t="s">
        <v>932</v>
      </c>
      <c r="O10" s="1453" t="s">
        <v>933</v>
      </c>
      <c r="P10" s="1439" t="s">
        <v>152</v>
      </c>
      <c r="Q10" s="1453" t="s">
        <v>934</v>
      </c>
      <c r="R10" s="1440" t="s">
        <v>935</v>
      </c>
      <c r="S10" s="1446">
        <v>0.5</v>
      </c>
    </row>
    <row r="11" spans="1:35" s="1448" customFormat="1" ht="244.2" thickBot="1">
      <c r="A11" s="1438" t="s">
        <v>50</v>
      </c>
      <c r="B11" s="1438" t="s">
        <v>264</v>
      </c>
      <c r="C11" s="1438" t="s">
        <v>936</v>
      </c>
      <c r="D11" s="1441" t="s">
        <v>937</v>
      </c>
      <c r="E11" s="1439" t="s">
        <v>938</v>
      </c>
      <c r="F11" s="1438" t="s">
        <v>143</v>
      </c>
      <c r="G11" s="1441" t="s">
        <v>242</v>
      </c>
      <c r="H11" s="1450">
        <v>4000000</v>
      </c>
      <c r="I11" s="1451" t="s">
        <v>140</v>
      </c>
      <c r="J11" s="1444">
        <v>1</v>
      </c>
      <c r="K11" s="1444">
        <v>1</v>
      </c>
      <c r="L11" s="1452"/>
      <c r="M11" s="1441" t="s">
        <v>939</v>
      </c>
      <c r="N11" s="1456" t="s">
        <v>940</v>
      </c>
      <c r="O11" s="1453" t="s">
        <v>941</v>
      </c>
      <c r="P11" s="1439" t="s">
        <v>217</v>
      </c>
      <c r="Q11" s="1453" t="s">
        <v>942</v>
      </c>
      <c r="R11" s="1440" t="s">
        <v>943</v>
      </c>
      <c r="S11" s="1446">
        <v>0.5</v>
      </c>
    </row>
    <row r="12" spans="1:35" s="1448" customFormat="1" ht="261.60000000000002" thickBot="1">
      <c r="A12" s="1438" t="s">
        <v>50</v>
      </c>
      <c r="B12" s="1438" t="s">
        <v>324</v>
      </c>
      <c r="C12" s="1438" t="s">
        <v>944</v>
      </c>
      <c r="D12" s="1455" t="s">
        <v>945</v>
      </c>
      <c r="E12" s="1439" t="s">
        <v>946</v>
      </c>
      <c r="F12" s="1456" t="s">
        <v>947</v>
      </c>
      <c r="G12" s="1441" t="s">
        <v>242</v>
      </c>
      <c r="H12" s="1450">
        <v>6000000</v>
      </c>
      <c r="I12" s="1451" t="s">
        <v>140</v>
      </c>
      <c r="J12" s="1444">
        <v>1</v>
      </c>
      <c r="K12" s="1444">
        <v>1</v>
      </c>
      <c r="L12" s="1452"/>
      <c r="M12" s="1441" t="s">
        <v>948</v>
      </c>
      <c r="N12" s="1456" t="s">
        <v>947</v>
      </c>
      <c r="O12" s="1441" t="s">
        <v>949</v>
      </c>
      <c r="P12" s="1439" t="s">
        <v>182</v>
      </c>
      <c r="Q12" s="1453" t="s">
        <v>950</v>
      </c>
      <c r="R12" s="1453"/>
      <c r="S12" s="1454">
        <v>1</v>
      </c>
    </row>
    <row r="13" spans="1:35" s="1448" customFormat="1" ht="139.80000000000001" thickBot="1">
      <c r="A13" s="1438" t="s">
        <v>50</v>
      </c>
      <c r="B13" s="1438" t="s">
        <v>324</v>
      </c>
      <c r="C13" s="1438" t="s">
        <v>951</v>
      </c>
      <c r="D13" s="1441" t="s">
        <v>952</v>
      </c>
      <c r="E13" s="1439" t="s">
        <v>953</v>
      </c>
      <c r="F13" s="1449" t="s">
        <v>143</v>
      </c>
      <c r="G13" s="1449" t="s">
        <v>143</v>
      </c>
      <c r="H13" s="1450">
        <v>50000000</v>
      </c>
      <c r="I13" s="1451" t="s">
        <v>132</v>
      </c>
      <c r="J13" s="1452">
        <v>0</v>
      </c>
      <c r="K13" s="1452">
        <v>0</v>
      </c>
      <c r="L13" s="1452"/>
      <c r="M13" s="1449" t="s">
        <v>143</v>
      </c>
      <c r="N13" s="1449" t="s">
        <v>143</v>
      </c>
      <c r="O13" s="1449" t="s">
        <v>143</v>
      </c>
      <c r="P13" s="1439" t="s">
        <v>133</v>
      </c>
      <c r="Q13" s="1453"/>
      <c r="R13" s="1441" t="s">
        <v>900</v>
      </c>
      <c r="S13" s="1454">
        <v>0</v>
      </c>
    </row>
    <row r="14" spans="1:35" s="1448" customFormat="1" ht="105" thickBot="1">
      <c r="A14" s="1438" t="s">
        <v>50</v>
      </c>
      <c r="B14" s="1438" t="s">
        <v>324</v>
      </c>
      <c r="C14" s="1438" t="s">
        <v>954</v>
      </c>
      <c r="D14" s="1439" t="s">
        <v>955</v>
      </c>
      <c r="E14" s="1440" t="s">
        <v>956</v>
      </c>
      <c r="F14" s="1439" t="s">
        <v>957</v>
      </c>
      <c r="G14" s="1440" t="s">
        <v>958</v>
      </c>
      <c r="H14" s="1445"/>
      <c r="I14" s="1443" t="s">
        <v>140</v>
      </c>
      <c r="J14" s="1444">
        <v>1</v>
      </c>
      <c r="K14" s="1444">
        <v>1</v>
      </c>
      <c r="L14" s="1445"/>
      <c r="M14" s="1447" t="s">
        <v>959</v>
      </c>
      <c r="N14" s="1439" t="s">
        <v>957</v>
      </c>
      <c r="O14" s="1439" t="s">
        <v>960</v>
      </c>
      <c r="P14" s="1439" t="s">
        <v>961</v>
      </c>
      <c r="Q14" s="1440" t="s">
        <v>962</v>
      </c>
      <c r="R14" s="1440"/>
      <c r="S14" s="1446">
        <v>1</v>
      </c>
    </row>
    <row r="15" spans="1:35" ht="157.19999999999999" thickBot="1">
      <c r="A15" s="1438" t="s">
        <v>50</v>
      </c>
      <c r="B15" s="1438" t="s">
        <v>324</v>
      </c>
      <c r="C15" s="1438" t="s">
        <v>963</v>
      </c>
      <c r="D15" s="1439" t="s">
        <v>964</v>
      </c>
      <c r="E15" s="1440" t="s">
        <v>965</v>
      </c>
      <c r="F15" s="1439" t="s">
        <v>966</v>
      </c>
      <c r="G15" s="1441" t="s">
        <v>242</v>
      </c>
      <c r="H15" s="1442"/>
      <c r="I15" s="1443" t="s">
        <v>140</v>
      </c>
      <c r="J15" s="1444">
        <v>1</v>
      </c>
      <c r="K15" s="1444">
        <v>1</v>
      </c>
      <c r="L15" s="1445"/>
      <c r="M15" s="1439" t="s">
        <v>967</v>
      </c>
      <c r="N15" s="1439" t="s">
        <v>968</v>
      </c>
      <c r="O15" s="1439" t="s">
        <v>969</v>
      </c>
      <c r="P15" s="1439" t="s">
        <v>152</v>
      </c>
      <c r="Q15" s="1439" t="s">
        <v>909</v>
      </c>
      <c r="R15" s="1440"/>
      <c r="S15" s="1446">
        <v>1</v>
      </c>
    </row>
    <row r="16" spans="1:35" ht="17.399999999999999">
      <c r="N16" s="8"/>
      <c r="O16" s="87"/>
      <c r="P16" s="87"/>
      <c r="Q16" s="87"/>
      <c r="R16" s="149" t="s">
        <v>453</v>
      </c>
      <c r="S16" s="200">
        <f>SUM(S9:S15)</f>
        <v>5</v>
      </c>
    </row>
    <row r="17" spans="1:19" ht="21">
      <c r="A17" s="41" t="s">
        <v>144</v>
      </c>
      <c r="G17" s="40"/>
      <c r="N17" s="8"/>
      <c r="O17" s="87"/>
      <c r="P17" s="87"/>
      <c r="Q17" s="87"/>
      <c r="R17" s="151" t="s">
        <v>454</v>
      </c>
      <c r="S17" s="201">
        <v>7</v>
      </c>
    </row>
    <row r="18" spans="1:19" ht="21">
      <c r="A18" s="41" t="s">
        <v>133</v>
      </c>
      <c r="G18" s="40"/>
      <c r="N18" s="8"/>
      <c r="O18" s="87"/>
      <c r="P18" s="167"/>
      <c r="Q18" s="87"/>
      <c r="R18" s="152" t="s">
        <v>455</v>
      </c>
      <c r="S18" s="202">
        <f>S16/S17</f>
        <v>0.7142857142857143</v>
      </c>
    </row>
    <row r="19" spans="1:19" ht="21">
      <c r="A19" s="41" t="s">
        <v>355</v>
      </c>
      <c r="G19" s="40"/>
    </row>
    <row r="20" spans="1:19" ht="21">
      <c r="A20" s="41" t="s">
        <v>237</v>
      </c>
      <c r="G20" s="40"/>
    </row>
    <row r="21" spans="1:19" ht="21">
      <c r="A21" s="41" t="s">
        <v>152</v>
      </c>
      <c r="G21" s="40"/>
    </row>
    <row r="22" spans="1:19" ht="21">
      <c r="A22" s="41" t="s">
        <v>364</v>
      </c>
      <c r="G22" s="40"/>
    </row>
    <row r="23" spans="1:19" ht="21">
      <c r="A23" s="41" t="s">
        <v>217</v>
      </c>
      <c r="G23" s="40"/>
    </row>
    <row r="24" spans="1:19" ht="21">
      <c r="A24" s="41" t="s">
        <v>365</v>
      </c>
      <c r="G24" s="40"/>
    </row>
    <row r="25" spans="1:19" ht="21">
      <c r="A25" s="41" t="s">
        <v>366</v>
      </c>
      <c r="G25" s="40"/>
    </row>
    <row r="26" spans="1:19" ht="21">
      <c r="A26" s="41" t="s">
        <v>182</v>
      </c>
      <c r="G26" s="40"/>
    </row>
  </sheetData>
  <conditionalFormatting sqref="AC6">
    <cfRule type="iconSet" priority="1">
      <iconSet iconSet="3Arrows">
        <cfvo type="percent" val="0"/>
        <cfvo type="percent" val="33"/>
        <cfvo type="percent" val="67"/>
      </iconSet>
    </cfRule>
  </conditionalFormatting>
  <dataValidations disablePrompts="1" count="2">
    <dataValidation type="list" allowBlank="1" showInputMessage="1" showErrorMessage="1" sqref="A18" xr:uid="{119167CB-DC6E-4331-98CF-169F9F1F2A0F}">
      <formula1>$A$5:$A$6</formula1>
    </dataValidation>
    <dataValidation type="list" allowBlank="1" showInputMessage="1" showErrorMessage="1" sqref="A17" xr:uid="{D81ED122-84F9-4E74-B675-825006CDAE32}">
      <formula1>$B$77:$B$86</formula1>
    </dataValidation>
  </dataValidations>
  <pageMargins left="0.7" right="0.7" top="0.75" bottom="0.75" header="0.3" footer="0.3"/>
  <pageSetup orientation="portrai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EFE813-E4DE-45CB-BDD3-4122BDFE4829}">
  <sheetPr codeName="Sheet7">
    <tabColor theme="9" tint="0.79998168889431442"/>
    <pageSetUpPr fitToPage="1"/>
  </sheetPr>
  <dimension ref="A1:AI26"/>
  <sheetViews>
    <sheetView topLeftCell="A4" zoomScale="31" zoomScaleNormal="115" workbookViewId="0">
      <selection activeCell="B7" sqref="B7"/>
    </sheetView>
  </sheetViews>
  <sheetFormatPr defaultColWidth="9.109375" defaultRowHeight="17.399999999999999"/>
  <cols>
    <col min="1" max="1" width="24.109375" style="87" customWidth="1"/>
    <col min="2" max="2" width="31.88671875" style="87" customWidth="1"/>
    <col min="3" max="3" width="12.33203125" style="87" customWidth="1"/>
    <col min="4" max="4" width="22.21875" style="87" customWidth="1"/>
    <col min="5" max="5" width="44.77734375" style="87" customWidth="1"/>
    <col min="6" max="6" width="19.33203125" style="87" customWidth="1"/>
    <col min="7" max="7" width="21.109375" style="87" customWidth="1"/>
    <col min="8" max="8" width="15" style="87" customWidth="1"/>
    <col min="9" max="9" width="15.33203125" style="95" customWidth="1"/>
    <col min="10" max="10" width="12.77734375" style="87" customWidth="1"/>
    <col min="11" max="11" width="17.109375" style="87" customWidth="1"/>
    <col min="12" max="12" width="19.33203125" style="87" customWidth="1"/>
    <col min="13" max="13" width="32.6640625" style="87" customWidth="1"/>
    <col min="14" max="17" width="15.33203125" style="87" customWidth="1"/>
    <col min="18" max="18" width="31.77734375" style="87" customWidth="1"/>
    <col min="19" max="19" width="12.6640625" style="87" customWidth="1"/>
    <col min="20" max="20" width="9.109375" style="87"/>
    <col min="21" max="21" width="30.33203125" style="87" bestFit="1" customWidth="1"/>
    <col min="22" max="22" width="10.33203125" style="87" bestFit="1" customWidth="1"/>
    <col min="23" max="23" width="12.33203125" style="87" bestFit="1" customWidth="1"/>
    <col min="24" max="24" width="9.109375" style="87"/>
    <col min="25" max="25" width="9.21875" style="87" bestFit="1" customWidth="1"/>
    <col min="26" max="26" width="9.109375" style="87"/>
    <col min="27" max="27" width="9.21875" style="87" bestFit="1" customWidth="1"/>
    <col min="28" max="28" width="9.109375" style="87"/>
    <col min="29" max="29" width="11.6640625" style="87" bestFit="1" customWidth="1"/>
    <col min="30" max="16384" width="9.109375" style="87"/>
  </cols>
  <sheetData>
    <row r="1" spans="1:35">
      <c r="A1" s="226" t="s">
        <v>104</v>
      </c>
      <c r="B1" s="70" t="s">
        <v>778</v>
      </c>
    </row>
    <row r="2" spans="1:35">
      <c r="A2" s="226" t="s">
        <v>106</v>
      </c>
      <c r="B2" s="70" t="s">
        <v>779</v>
      </c>
    </row>
    <row r="3" spans="1:35" ht="18" thickBot="1">
      <c r="A3" s="226" t="s">
        <v>108</v>
      </c>
      <c r="B3" s="147" t="s">
        <v>458</v>
      </c>
    </row>
    <row r="4" spans="1:35" s="136" customFormat="1" ht="105" thickBot="1">
      <c r="A4" s="78" t="s">
        <v>1</v>
      </c>
      <c r="B4" s="72" t="s">
        <v>110</v>
      </c>
      <c r="C4" s="73" t="s">
        <v>111</v>
      </c>
      <c r="D4" s="75" t="s">
        <v>112</v>
      </c>
      <c r="E4" s="671" t="s">
        <v>113</v>
      </c>
      <c r="F4" s="671" t="s">
        <v>114</v>
      </c>
      <c r="G4" s="75" t="s">
        <v>115</v>
      </c>
      <c r="H4" s="75" t="s">
        <v>116</v>
      </c>
      <c r="I4" s="75" t="s">
        <v>117</v>
      </c>
      <c r="J4" s="75" t="s">
        <v>368</v>
      </c>
      <c r="K4" s="75" t="s">
        <v>119</v>
      </c>
      <c r="L4" s="75" t="s">
        <v>120</v>
      </c>
      <c r="M4" s="671" t="s">
        <v>121</v>
      </c>
      <c r="N4" s="671" t="s">
        <v>109</v>
      </c>
      <c r="O4" s="75" t="s">
        <v>122</v>
      </c>
      <c r="P4" s="75" t="s">
        <v>123</v>
      </c>
      <c r="Q4" s="75" t="s">
        <v>124</v>
      </c>
      <c r="R4" s="75" t="s">
        <v>125</v>
      </c>
      <c r="S4" s="227" t="s">
        <v>370</v>
      </c>
      <c r="T4" s="234"/>
      <c r="U4" s="76" t="s">
        <v>371</v>
      </c>
      <c r="V4" s="77"/>
      <c r="W4" s="77"/>
      <c r="X4" s="77"/>
      <c r="Y4" s="77"/>
      <c r="Z4" s="77"/>
      <c r="AA4" s="77"/>
      <c r="AB4" s="236"/>
      <c r="AC4" s="77"/>
      <c r="AD4" s="81"/>
      <c r="AE4" s="169" t="s">
        <v>372</v>
      </c>
      <c r="AF4" s="169" t="s">
        <v>373</v>
      </c>
      <c r="AG4" s="169" t="s">
        <v>140</v>
      </c>
      <c r="AH4" s="169" t="s">
        <v>132</v>
      </c>
      <c r="AI4" s="169" t="s">
        <v>150</v>
      </c>
    </row>
    <row r="5" spans="1:35" s="226" customFormat="1" ht="34.799999999999997">
      <c r="A5" s="228" t="s">
        <v>970</v>
      </c>
      <c r="B5" s="143" t="s">
        <v>127</v>
      </c>
      <c r="C5" s="1657" t="s">
        <v>139</v>
      </c>
      <c r="D5" s="1657"/>
      <c r="E5" s="1657"/>
      <c r="F5" s="1658"/>
      <c r="G5" s="229"/>
      <c r="H5" s="229"/>
      <c r="I5" s="697"/>
      <c r="J5" s="229"/>
      <c r="K5" s="229"/>
      <c r="L5" s="229"/>
      <c r="M5" s="235"/>
      <c r="N5" s="235"/>
      <c r="O5" s="235"/>
      <c r="P5" s="235"/>
      <c r="Q5" s="235"/>
      <c r="R5" s="235"/>
      <c r="S5" s="100"/>
      <c r="U5" s="79" t="s">
        <v>375</v>
      </c>
      <c r="V5" s="79" t="s">
        <v>782</v>
      </c>
      <c r="W5" s="79" t="s">
        <v>460</v>
      </c>
      <c r="X5" s="79" t="s">
        <v>971</v>
      </c>
      <c r="Y5" s="79" t="s">
        <v>972</v>
      </c>
      <c r="Z5" s="79" t="s">
        <v>380</v>
      </c>
      <c r="AA5" s="79" t="s">
        <v>973</v>
      </c>
      <c r="AB5" s="79" t="s">
        <v>382</v>
      </c>
      <c r="AC5" s="80" t="s">
        <v>383</v>
      </c>
      <c r="AD5" s="81"/>
      <c r="AE5" s="82"/>
      <c r="AF5" s="82"/>
      <c r="AG5" s="82"/>
      <c r="AH5" s="82"/>
      <c r="AI5" s="82"/>
    </row>
    <row r="6" spans="1:35" s="226" customFormat="1">
      <c r="A6" s="228" t="s">
        <v>970</v>
      </c>
      <c r="B6" s="143" t="s">
        <v>128</v>
      </c>
      <c r="C6" s="1659"/>
      <c r="D6" s="1659"/>
      <c r="E6" s="1659"/>
      <c r="F6" s="1660"/>
      <c r="G6" s="229"/>
      <c r="H6" s="229"/>
      <c r="I6" s="697"/>
      <c r="J6" s="229"/>
      <c r="K6" s="229"/>
      <c r="L6" s="229"/>
      <c r="M6" s="235"/>
      <c r="N6" s="235"/>
      <c r="O6" s="235"/>
      <c r="P6" s="235"/>
      <c r="Q6" s="235"/>
      <c r="R6" s="235"/>
      <c r="S6" s="100"/>
      <c r="U6" s="83" t="s">
        <v>384</v>
      </c>
      <c r="V6" s="84">
        <f>(J8)</f>
        <v>0.15</v>
      </c>
      <c r="W6" s="84">
        <f>J9</f>
        <v>0.5</v>
      </c>
      <c r="X6" s="84"/>
      <c r="Y6" s="84">
        <f>(J10+J11+J12)/3</f>
        <v>0.51666666666666661</v>
      </c>
      <c r="Z6" s="84"/>
      <c r="AA6" s="84">
        <f>(J12+J13+J14)/3</f>
        <v>0.33333333333333331</v>
      </c>
      <c r="AB6" s="84"/>
      <c r="AC6" s="85">
        <f>AVERAGE(V6:AB6)</f>
        <v>0.37499999999999994</v>
      </c>
      <c r="AD6" s="81"/>
      <c r="AE6" s="81"/>
      <c r="AF6" s="81"/>
      <c r="AG6" s="81"/>
      <c r="AH6" s="81"/>
      <c r="AI6" s="81"/>
    </row>
    <row r="7" spans="1:35" s="226" customFormat="1" ht="52.2">
      <c r="A7" s="228" t="s">
        <v>970</v>
      </c>
      <c r="B7" s="143" t="s">
        <v>974</v>
      </c>
      <c r="C7" s="1661"/>
      <c r="D7" s="1661"/>
      <c r="E7" s="1661"/>
      <c r="F7" s="1662"/>
      <c r="G7" s="229"/>
      <c r="H7" s="229"/>
      <c r="I7" s="704" t="s">
        <v>150</v>
      </c>
      <c r="J7" s="229"/>
      <c r="K7" s="229"/>
      <c r="L7" s="229"/>
      <c r="M7" s="235"/>
      <c r="N7" s="235"/>
      <c r="O7" s="235"/>
      <c r="P7" s="235"/>
      <c r="Q7" s="235"/>
      <c r="R7" s="235"/>
      <c r="S7" s="100"/>
      <c r="AA7" s="237" t="s">
        <v>975</v>
      </c>
    </row>
    <row r="8" spans="1:35" s="226" customFormat="1" ht="382.8">
      <c r="A8" s="228" t="s">
        <v>970</v>
      </c>
      <c r="B8" s="228" t="s">
        <v>135</v>
      </c>
      <c r="C8" s="228" t="s">
        <v>976</v>
      </c>
      <c r="D8" s="181" t="s">
        <v>977</v>
      </c>
      <c r="E8" s="181" t="s">
        <v>978</v>
      </c>
      <c r="F8" s="181" t="s">
        <v>139</v>
      </c>
      <c r="G8" s="230" t="s">
        <v>979</v>
      </c>
      <c r="H8" s="230">
        <v>30000000</v>
      </c>
      <c r="I8" s="704" t="s">
        <v>132</v>
      </c>
      <c r="J8" s="231">
        <v>0.15</v>
      </c>
      <c r="K8" s="231"/>
      <c r="L8" s="231"/>
      <c r="M8" s="181" t="s">
        <v>980</v>
      </c>
      <c r="N8" s="181" t="s">
        <v>981</v>
      </c>
      <c r="O8" s="181" t="s">
        <v>982</v>
      </c>
      <c r="P8" s="232" t="s">
        <v>133</v>
      </c>
      <c r="Q8" s="181" t="s">
        <v>983</v>
      </c>
      <c r="R8" s="232"/>
      <c r="S8" s="279">
        <v>0.5</v>
      </c>
    </row>
    <row r="9" spans="1:35" s="226" customFormat="1" ht="261.60000000000002" thickBot="1">
      <c r="A9" s="1303" t="s">
        <v>970</v>
      </c>
      <c r="B9" s="1303" t="s">
        <v>164</v>
      </c>
      <c r="C9" s="1303" t="s">
        <v>984</v>
      </c>
      <c r="D9" s="1359" t="s">
        <v>985</v>
      </c>
      <c r="E9" s="1359" t="s">
        <v>986</v>
      </c>
      <c r="F9" s="1359" t="s">
        <v>139</v>
      </c>
      <c r="G9" s="1359" t="s">
        <v>987</v>
      </c>
      <c r="H9" s="1427">
        <v>10000000</v>
      </c>
      <c r="I9" s="1219" t="s">
        <v>132</v>
      </c>
      <c r="J9" s="1428">
        <v>0.5</v>
      </c>
      <c r="K9" s="1428"/>
      <c r="L9" s="1428"/>
      <c r="M9" s="1359" t="s">
        <v>988</v>
      </c>
      <c r="N9" s="1429" t="s">
        <v>989</v>
      </c>
      <c r="O9" s="1359" t="s">
        <v>990</v>
      </c>
      <c r="P9" s="1429" t="s">
        <v>364</v>
      </c>
      <c r="Q9" s="1359" t="s">
        <v>991</v>
      </c>
      <c r="R9" s="1429"/>
      <c r="S9" s="1305">
        <v>0.5</v>
      </c>
    </row>
    <row r="10" spans="1:35" s="226" customFormat="1" ht="279" thickBot="1">
      <c r="A10" s="1352" t="s">
        <v>970</v>
      </c>
      <c r="B10" s="1352" t="s">
        <v>264</v>
      </c>
      <c r="C10" s="1352" t="s">
        <v>992</v>
      </c>
      <c r="D10" s="1269" t="s">
        <v>993</v>
      </c>
      <c r="E10" s="1269" t="s">
        <v>994</v>
      </c>
      <c r="F10" s="1269" t="s">
        <v>139</v>
      </c>
      <c r="G10" s="1269" t="s">
        <v>970</v>
      </c>
      <c r="H10" s="1436">
        <v>5500000</v>
      </c>
      <c r="I10" s="1230" t="s">
        <v>140</v>
      </c>
      <c r="J10" s="1272">
        <v>0.6</v>
      </c>
      <c r="K10" s="1272"/>
      <c r="L10" s="1272"/>
      <c r="M10" s="1269" t="s">
        <v>995</v>
      </c>
      <c r="N10" s="1269" t="s">
        <v>996</v>
      </c>
      <c r="O10" s="1350" t="s">
        <v>997</v>
      </c>
      <c r="P10" s="1350" t="s">
        <v>998</v>
      </c>
      <c r="Q10" s="1350" t="s">
        <v>999</v>
      </c>
      <c r="R10" s="1350"/>
      <c r="S10" s="1354">
        <v>0</v>
      </c>
    </row>
    <row r="11" spans="1:35" s="226" customFormat="1" ht="122.4" thickBot="1">
      <c r="A11" s="1352" t="s">
        <v>970</v>
      </c>
      <c r="B11" s="1352" t="s">
        <v>264</v>
      </c>
      <c r="C11" s="1352" t="s">
        <v>1000</v>
      </c>
      <c r="D11" s="1269" t="s">
        <v>1001</v>
      </c>
      <c r="E11" s="1269" t="s">
        <v>1002</v>
      </c>
      <c r="F11" s="1269" t="s">
        <v>139</v>
      </c>
      <c r="G11" s="1269" t="s">
        <v>1003</v>
      </c>
      <c r="H11" s="1436">
        <v>7000000</v>
      </c>
      <c r="I11" s="1230" t="s">
        <v>140</v>
      </c>
      <c r="J11" s="1272">
        <v>0.95</v>
      </c>
      <c r="K11" s="1272"/>
      <c r="L11" s="1272"/>
      <c r="M11" s="1269" t="s">
        <v>1004</v>
      </c>
      <c r="N11" s="1269" t="s">
        <v>1005</v>
      </c>
      <c r="O11" s="1350" t="s">
        <v>795</v>
      </c>
      <c r="P11" s="1350" t="s">
        <v>144</v>
      </c>
      <c r="Q11" s="1350" t="s">
        <v>795</v>
      </c>
      <c r="R11" s="1350"/>
      <c r="S11" s="1354">
        <v>0</v>
      </c>
    </row>
    <row r="12" spans="1:35" s="226" customFormat="1" ht="121.8">
      <c r="A12" s="1296" t="s">
        <v>970</v>
      </c>
      <c r="B12" s="1132" t="s">
        <v>324</v>
      </c>
      <c r="C12" s="1296" t="s">
        <v>1006</v>
      </c>
      <c r="D12" s="233" t="s">
        <v>1007</v>
      </c>
      <c r="E12" s="244" t="s">
        <v>1008</v>
      </c>
      <c r="F12" s="245" t="s">
        <v>139</v>
      </c>
      <c r="G12" s="244" t="s">
        <v>970</v>
      </c>
      <c r="H12" s="1430">
        <v>2500000</v>
      </c>
      <c r="I12" s="243" t="s">
        <v>132</v>
      </c>
      <c r="J12" s="1431">
        <v>0</v>
      </c>
      <c r="K12" s="244"/>
      <c r="L12" s="244"/>
      <c r="M12" s="244"/>
      <c r="N12" s="244"/>
      <c r="O12" s="244"/>
      <c r="P12" s="244"/>
      <c r="Q12" s="244"/>
      <c r="R12" s="244"/>
      <c r="S12" s="712">
        <v>0</v>
      </c>
    </row>
    <row r="13" spans="1:35" s="226" customFormat="1" ht="409.6">
      <c r="A13" s="1432" t="s">
        <v>970</v>
      </c>
      <c r="B13" s="1432" t="s">
        <v>324</v>
      </c>
      <c r="C13" s="1432" t="s">
        <v>1009</v>
      </c>
      <c r="D13" s="719" t="s">
        <v>1010</v>
      </c>
      <c r="E13" s="719" t="s">
        <v>1011</v>
      </c>
      <c r="F13" s="719" t="s">
        <v>139</v>
      </c>
      <c r="G13" s="719" t="s">
        <v>970</v>
      </c>
      <c r="H13" s="1433">
        <v>9496490</v>
      </c>
      <c r="I13" s="1434" t="s">
        <v>140</v>
      </c>
      <c r="J13" s="1435">
        <v>1</v>
      </c>
      <c r="K13" s="716"/>
      <c r="L13" s="1437"/>
      <c r="M13" s="719" t="s">
        <v>1012</v>
      </c>
      <c r="N13" s="719" t="s">
        <v>1013</v>
      </c>
      <c r="O13" s="719" t="s">
        <v>1014</v>
      </c>
      <c r="P13" s="716" t="s">
        <v>364</v>
      </c>
      <c r="Q13" s="719" t="s">
        <v>1015</v>
      </c>
      <c r="R13" s="716"/>
      <c r="S13" s="711">
        <v>0</v>
      </c>
    </row>
    <row r="14" spans="1:35" s="226" customFormat="1" ht="87.6" thickBot="1">
      <c r="A14" s="1303" t="s">
        <v>970</v>
      </c>
      <c r="B14" s="1429" t="s">
        <v>1016</v>
      </c>
      <c r="C14" s="1303" t="s">
        <v>1017</v>
      </c>
      <c r="D14" s="1359" t="s">
        <v>1018</v>
      </c>
      <c r="E14" s="1359" t="s">
        <v>139</v>
      </c>
      <c r="F14" s="1359" t="s">
        <v>139</v>
      </c>
      <c r="G14" s="1359" t="s">
        <v>1019</v>
      </c>
      <c r="H14" s="1427">
        <v>4500000</v>
      </c>
      <c r="I14" s="1219" t="s">
        <v>132</v>
      </c>
      <c r="J14" s="1428">
        <v>0</v>
      </c>
      <c r="K14" s="1429"/>
      <c r="L14" s="1428"/>
      <c r="M14" s="1359"/>
      <c r="N14" s="1359"/>
      <c r="O14" s="1429" t="s">
        <v>1020</v>
      </c>
      <c r="P14" s="1429" t="s">
        <v>1021</v>
      </c>
      <c r="Q14" s="1429" t="s">
        <v>1022</v>
      </c>
      <c r="R14" s="1429"/>
      <c r="S14" s="1305">
        <v>0</v>
      </c>
    </row>
    <row r="15" spans="1:35">
      <c r="J15" s="191">
        <f>AVERAGE(J8:J14)</f>
        <v>0.45714285714285718</v>
      </c>
      <c r="R15" s="149" t="s">
        <v>453</v>
      </c>
      <c r="S15" s="200">
        <f>SUM(S8:S14)</f>
        <v>1</v>
      </c>
    </row>
    <row r="16" spans="1:35">
      <c r="A16" s="192" t="s">
        <v>123</v>
      </c>
      <c r="R16" s="151" t="s">
        <v>454</v>
      </c>
      <c r="S16" s="201">
        <v>7</v>
      </c>
    </row>
    <row r="17" spans="1:19" ht="34.799999999999997">
      <c r="A17" s="87" t="s">
        <v>144</v>
      </c>
      <c r="G17" s="90"/>
      <c r="R17" s="152" t="s">
        <v>455</v>
      </c>
      <c r="S17" s="909">
        <f>S15/S16</f>
        <v>0.14285714285714285</v>
      </c>
    </row>
    <row r="18" spans="1:19">
      <c r="A18" s="87" t="s">
        <v>133</v>
      </c>
      <c r="G18" s="90"/>
    </row>
    <row r="19" spans="1:19">
      <c r="A19" s="87" t="s">
        <v>355</v>
      </c>
      <c r="G19" s="90"/>
    </row>
    <row r="20" spans="1:19">
      <c r="A20" s="87" t="s">
        <v>237</v>
      </c>
      <c r="G20" s="90"/>
    </row>
    <row r="21" spans="1:19">
      <c r="A21" s="87" t="s">
        <v>152</v>
      </c>
      <c r="G21" s="90"/>
    </row>
    <row r="22" spans="1:19">
      <c r="A22" s="87" t="s">
        <v>364</v>
      </c>
      <c r="G22" s="90"/>
    </row>
    <row r="23" spans="1:19">
      <c r="A23" s="87" t="s">
        <v>217</v>
      </c>
      <c r="G23" s="90"/>
    </row>
    <row r="24" spans="1:19">
      <c r="A24" s="87" t="s">
        <v>365</v>
      </c>
      <c r="G24" s="90"/>
    </row>
    <row r="25" spans="1:19">
      <c r="A25" s="87" t="s">
        <v>366</v>
      </c>
      <c r="G25" s="90"/>
    </row>
    <row r="26" spans="1:19">
      <c r="A26" s="87" t="s">
        <v>182</v>
      </c>
      <c r="G26" s="90"/>
    </row>
  </sheetData>
  <mergeCells count="1">
    <mergeCell ref="C5:F7"/>
  </mergeCells>
  <conditionalFormatting sqref="AC6">
    <cfRule type="iconSet" priority="1">
      <iconSet iconSet="3Arrows">
        <cfvo type="percent" val="0"/>
        <cfvo type="percent" val="33"/>
        <cfvo type="percent" val="67"/>
      </iconSet>
    </cfRule>
  </conditionalFormatting>
  <dataValidations count="3">
    <dataValidation type="list" allowBlank="1" showErrorMessage="1" sqref="I5:I11 I13:I14" xr:uid="{ACC7CDCD-7846-4D45-9FCD-43F50FA0302E}">
      <formula1>"เร็วกว่าแผน,เป็นไปตามแผน,ล่าช้ากว่าแผน,ยังไม่เริ่มดำเนินโครงการ"</formula1>
    </dataValidation>
    <dataValidation type="list" allowBlank="1" showInputMessage="1" showErrorMessage="1" sqref="A17" xr:uid="{E857B32B-D9C1-442F-92B4-CB666AD5F690}">
      <formula1>$B$73:$B$82</formula1>
    </dataValidation>
    <dataValidation type="list" allowBlank="1" showInputMessage="1" showErrorMessage="1" sqref="A18" xr:uid="{A0B504D4-8426-40DE-949C-A153DE2DE32D}">
      <formula1>$A$5:$A$6</formula1>
    </dataValidation>
  </dataValidations>
  <pageMargins left="0.27559055118110237" right="0.19685039370078741" top="0.23" bottom="0.17" header="0.17" footer="0.17"/>
  <pageSetup paperSize="9" scale="48" fitToHeight="0" orientation="landscape" horizontalDpi="0" verticalDpi="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E6F845-DB3F-4E11-AAC3-D8955EBF74CE}">
  <sheetPr codeName="Sheet8">
    <pageSetUpPr fitToPage="1"/>
  </sheetPr>
  <dimension ref="A1:AJ116"/>
  <sheetViews>
    <sheetView zoomScale="37" zoomScaleNormal="55" workbookViewId="0">
      <pane ySplit="4" topLeftCell="A99" activePane="bottomLeft" state="frozen"/>
      <selection activeCell="C1" sqref="C1"/>
      <selection pane="bottomLeft" activeCell="A55" sqref="A55:S104"/>
    </sheetView>
  </sheetViews>
  <sheetFormatPr defaultColWidth="9" defaultRowHeight="18"/>
  <cols>
    <col min="1" max="1" width="18.109375" style="32" customWidth="1"/>
    <col min="2" max="2" width="22.6640625" style="32" customWidth="1"/>
    <col min="3" max="3" width="14.77734375" style="32" customWidth="1"/>
    <col min="4" max="4" width="10.6640625" style="32" customWidth="1"/>
    <col min="5" max="5" width="44.77734375" style="32" customWidth="1"/>
    <col min="6" max="6" width="45.88671875" style="32" customWidth="1"/>
    <col min="7" max="7" width="52.88671875" style="32" customWidth="1"/>
    <col min="8" max="8" width="15.77734375" style="34" customWidth="1"/>
    <col min="9" max="9" width="14.88671875" style="32" customWidth="1"/>
    <col min="10" max="10" width="14.88671875" style="34" customWidth="1"/>
    <col min="11" max="11" width="14.88671875" style="32" customWidth="1"/>
    <col min="12" max="12" width="14.33203125" style="32" customWidth="1"/>
    <col min="13" max="13" width="20.6640625" style="32" customWidth="1"/>
    <col min="14" max="14" width="35.6640625" style="32" customWidth="1"/>
    <col min="15" max="15" width="27.6640625" style="32" customWidth="1"/>
    <col min="16" max="16" width="33.33203125" style="32" customWidth="1"/>
    <col min="17" max="17" width="14.88671875" style="32" customWidth="1"/>
    <col min="18" max="18" width="17.77734375" style="32" customWidth="1"/>
    <col min="19" max="19" width="26.33203125" style="32" customWidth="1"/>
    <col min="20" max="20" width="12.6640625" style="32" customWidth="1"/>
    <col min="21" max="24" width="9" style="32"/>
    <col min="25" max="25" width="9.88671875" style="32" bestFit="1" customWidth="1"/>
    <col min="26" max="29" width="9" style="32"/>
    <col min="30" max="30" width="14.88671875" style="32" customWidth="1"/>
    <col min="31" max="16384" width="9" style="32"/>
  </cols>
  <sheetData>
    <row r="1" spans="1:36">
      <c r="A1" s="226" t="s">
        <v>104</v>
      </c>
      <c r="B1" s="70" t="s">
        <v>1023</v>
      </c>
      <c r="C1" s="94"/>
      <c r="D1" s="94"/>
      <c r="E1" s="94"/>
      <c r="F1" s="94"/>
      <c r="G1" s="94"/>
      <c r="H1" s="89"/>
      <c r="I1" s="94"/>
      <c r="J1" s="89"/>
      <c r="K1" s="94"/>
      <c r="L1" s="94"/>
      <c r="M1" s="94"/>
      <c r="N1" s="94"/>
      <c r="O1" s="94"/>
      <c r="P1" s="94"/>
      <c r="Q1" s="94"/>
      <c r="R1" s="94"/>
      <c r="S1" s="94"/>
      <c r="T1" s="94"/>
    </row>
    <row r="2" spans="1:36">
      <c r="A2" s="226" t="s">
        <v>106</v>
      </c>
      <c r="B2" s="70" t="s">
        <v>1024</v>
      </c>
      <c r="C2" s="94"/>
      <c r="D2" s="94"/>
      <c r="E2" s="94"/>
      <c r="F2" s="94"/>
      <c r="G2" s="94"/>
      <c r="H2" s="89"/>
      <c r="I2" s="94"/>
      <c r="J2" s="89"/>
      <c r="K2" s="94"/>
      <c r="L2" s="94"/>
      <c r="M2" s="94"/>
      <c r="N2" s="94"/>
      <c r="O2" s="94"/>
      <c r="P2" s="94"/>
      <c r="Q2" s="94"/>
      <c r="R2" s="94"/>
      <c r="S2" s="94"/>
      <c r="T2" s="94"/>
    </row>
    <row r="3" spans="1:36" ht="18.600000000000001" thickBot="1">
      <c r="A3" s="226" t="s">
        <v>108</v>
      </c>
      <c r="B3" s="147" t="s">
        <v>458</v>
      </c>
      <c r="C3" s="94"/>
      <c r="D3" s="94"/>
      <c r="E3" s="94"/>
      <c r="F3" s="94"/>
      <c r="G3" s="94"/>
      <c r="H3" s="89"/>
      <c r="I3" s="94"/>
      <c r="J3" s="89"/>
      <c r="K3" s="94"/>
      <c r="L3" s="94"/>
      <c r="M3" s="94"/>
      <c r="N3" s="94"/>
      <c r="O3" s="94"/>
      <c r="P3" s="94"/>
      <c r="Q3" s="94"/>
      <c r="R3" s="94"/>
      <c r="S3" s="94"/>
      <c r="T3" s="94"/>
    </row>
    <row r="4" spans="1:36" s="31" customFormat="1" ht="57" customHeight="1" thickBot="1">
      <c r="A4" s="75" t="s">
        <v>1</v>
      </c>
      <c r="B4" s="72" t="s">
        <v>110</v>
      </c>
      <c r="C4" s="917" t="s">
        <v>111</v>
      </c>
      <c r="D4" s="917"/>
      <c r="E4" s="75" t="s">
        <v>112</v>
      </c>
      <c r="F4" s="671" t="s">
        <v>1025</v>
      </c>
      <c r="G4" s="671" t="s">
        <v>114</v>
      </c>
      <c r="H4" s="75" t="s">
        <v>115</v>
      </c>
      <c r="I4" s="75" t="s">
        <v>116</v>
      </c>
      <c r="J4" s="75" t="s">
        <v>117</v>
      </c>
      <c r="K4" s="75" t="s">
        <v>368</v>
      </c>
      <c r="L4" s="75" t="s">
        <v>1026</v>
      </c>
      <c r="M4" s="75" t="s">
        <v>120</v>
      </c>
      <c r="N4" s="671" t="s">
        <v>121</v>
      </c>
      <c r="O4" s="671" t="s">
        <v>109</v>
      </c>
      <c r="P4" s="75" t="s">
        <v>122</v>
      </c>
      <c r="Q4" s="75" t="s">
        <v>123</v>
      </c>
      <c r="R4" s="75" t="s">
        <v>124</v>
      </c>
      <c r="S4" s="75" t="s">
        <v>125</v>
      </c>
      <c r="T4" s="227" t="s">
        <v>370</v>
      </c>
      <c r="V4" s="20" t="s">
        <v>371</v>
      </c>
      <c r="W4" s="21"/>
      <c r="X4" s="21"/>
      <c r="Y4" s="21"/>
      <c r="Z4" s="21"/>
      <c r="AA4" s="21"/>
      <c r="AB4" s="21"/>
      <c r="AC4" s="54"/>
      <c r="AD4" s="21"/>
      <c r="AE4" s="4"/>
      <c r="AF4" s="27" t="s">
        <v>372</v>
      </c>
      <c r="AG4" s="27" t="s">
        <v>373</v>
      </c>
      <c r="AH4" s="27" t="s">
        <v>140</v>
      </c>
      <c r="AI4" s="27" t="s">
        <v>132</v>
      </c>
      <c r="AJ4" s="27" t="s">
        <v>150</v>
      </c>
    </row>
    <row r="5" spans="1:36" ht="34.799999999999997">
      <c r="A5" s="138" t="s">
        <v>68</v>
      </c>
      <c r="B5" s="238" t="s">
        <v>127</v>
      </c>
      <c r="C5" s="239"/>
      <c r="D5" s="239"/>
      <c r="E5" s="239"/>
      <c r="F5" s="239"/>
      <c r="G5" s="239"/>
      <c r="H5" s="104"/>
      <c r="I5" s="104"/>
      <c r="J5" s="104"/>
      <c r="K5" s="104"/>
      <c r="L5" s="104"/>
      <c r="M5" s="104"/>
      <c r="N5" s="199"/>
      <c r="O5" s="199"/>
      <c r="P5" s="199"/>
      <c r="Q5" s="199"/>
      <c r="R5" s="199"/>
      <c r="S5" s="199"/>
      <c r="T5" s="277"/>
      <c r="V5" s="22" t="s">
        <v>375</v>
      </c>
      <c r="W5" s="22" t="s">
        <v>1027</v>
      </c>
      <c r="X5" s="22" t="s">
        <v>1028</v>
      </c>
      <c r="Y5" s="22" t="s">
        <v>1029</v>
      </c>
      <c r="Z5" s="22" t="s">
        <v>972</v>
      </c>
      <c r="AA5" s="22" t="s">
        <v>462</v>
      </c>
      <c r="AB5" s="22" t="s">
        <v>973</v>
      </c>
      <c r="AC5" s="22" t="s">
        <v>1030</v>
      </c>
      <c r="AD5" s="25" t="s">
        <v>383</v>
      </c>
      <c r="AE5" s="4"/>
      <c r="AF5" s="28"/>
      <c r="AG5" s="28"/>
      <c r="AH5" s="28"/>
      <c r="AI5" s="28"/>
      <c r="AJ5" s="28"/>
    </row>
    <row r="6" spans="1:36" ht="34.799999999999997">
      <c r="A6" s="138" t="s">
        <v>68</v>
      </c>
      <c r="B6" s="238" t="s">
        <v>128</v>
      </c>
      <c r="C6" s="239"/>
      <c r="D6" s="239"/>
      <c r="E6" s="239"/>
      <c r="F6" s="239"/>
      <c r="G6" s="239"/>
      <c r="H6" s="104"/>
      <c r="I6" s="104"/>
      <c r="J6" s="104"/>
      <c r="K6" s="104"/>
      <c r="L6" s="104"/>
      <c r="M6" s="104"/>
      <c r="N6" s="199"/>
      <c r="O6" s="199"/>
      <c r="P6" s="199"/>
      <c r="Q6" s="199"/>
      <c r="R6" s="199"/>
      <c r="S6" s="199"/>
      <c r="T6" s="277"/>
      <c r="V6" s="23" t="s">
        <v>384</v>
      </c>
      <c r="W6" s="24">
        <f>(L55+L57)/2</f>
        <v>0.4</v>
      </c>
      <c r="X6" s="24">
        <f>(L66+L67)/2</f>
        <v>7.4999999999999997E-2</v>
      </c>
      <c r="Y6" s="24">
        <f>(L68+L69)/2</f>
        <v>0.1</v>
      </c>
      <c r="Z6" s="24">
        <f>(L83+L86+L90)/3</f>
        <v>0.26666666666666666</v>
      </c>
      <c r="AA6" s="24">
        <f>(L73+L77+L79)/3</f>
        <v>0.19999999999999998</v>
      </c>
      <c r="AB6" s="24">
        <f>(L98+L101+L103)/3</f>
        <v>0.23333333333333331</v>
      </c>
      <c r="AC6" s="24">
        <f>(L93+L94+L95)/3</f>
        <v>0.3666666666666667</v>
      </c>
      <c r="AD6" s="26">
        <f>AVERAGE(W6:AC6)</f>
        <v>0.23452380952380955</v>
      </c>
      <c r="AE6" s="4"/>
      <c r="AF6" s="4"/>
      <c r="AG6" s="4"/>
      <c r="AH6" s="4"/>
      <c r="AI6" s="4"/>
      <c r="AJ6" s="4"/>
    </row>
    <row r="7" spans="1:36" ht="61.5" customHeight="1">
      <c r="A7" s="1619" t="s">
        <v>68</v>
      </c>
      <c r="B7" s="1678" t="s">
        <v>129</v>
      </c>
      <c r="C7" s="1608"/>
      <c r="D7" s="109"/>
      <c r="E7" s="240" t="s">
        <v>1031</v>
      </c>
      <c r="F7" s="239" t="s">
        <v>1032</v>
      </c>
      <c r="G7" s="182" t="s">
        <v>1033</v>
      </c>
      <c r="H7" s="1619" t="s">
        <v>1034</v>
      </c>
      <c r="I7" s="1677">
        <v>4798100</v>
      </c>
      <c r="J7" s="1619" t="s">
        <v>1035</v>
      </c>
      <c r="K7" s="1665">
        <v>0.5</v>
      </c>
      <c r="L7" s="1665">
        <v>0.5</v>
      </c>
      <c r="M7" s="1668" t="s">
        <v>795</v>
      </c>
      <c r="N7" s="1671" t="s">
        <v>1036</v>
      </c>
      <c r="O7" s="1674" t="s">
        <v>1037</v>
      </c>
      <c r="P7" s="1619" t="s">
        <v>1038</v>
      </c>
      <c r="Q7" s="1619" t="s">
        <v>1039</v>
      </c>
      <c r="R7" s="1619" t="s">
        <v>1040</v>
      </c>
      <c r="S7" s="1619"/>
      <c r="T7" s="276"/>
    </row>
    <row r="8" spans="1:36" ht="34.799999999999997">
      <c r="A8" s="1663"/>
      <c r="B8" s="1679"/>
      <c r="C8" s="1681"/>
      <c r="D8" s="241"/>
      <c r="E8" s="242" t="s">
        <v>1041</v>
      </c>
      <c r="F8" s="239" t="s">
        <v>1042</v>
      </c>
      <c r="G8" s="1355"/>
      <c r="H8" s="1663"/>
      <c r="I8" s="1663"/>
      <c r="J8" s="1663"/>
      <c r="K8" s="1666"/>
      <c r="L8" s="1666"/>
      <c r="M8" s="1669"/>
      <c r="N8" s="1672"/>
      <c r="O8" s="1675"/>
      <c r="P8" s="1663"/>
      <c r="Q8" s="1663"/>
      <c r="R8" s="1663"/>
      <c r="S8" s="1663"/>
      <c r="T8" s="276"/>
    </row>
    <row r="9" spans="1:36" ht="34.799999999999997">
      <c r="A9" s="1663"/>
      <c r="B9" s="1679"/>
      <c r="C9" s="1681"/>
      <c r="D9" s="241"/>
      <c r="E9" s="240" t="s">
        <v>1043</v>
      </c>
      <c r="F9" s="239" t="s">
        <v>1044</v>
      </c>
      <c r="G9" s="1355"/>
      <c r="H9" s="1663"/>
      <c r="I9" s="1663"/>
      <c r="J9" s="1663"/>
      <c r="K9" s="1666"/>
      <c r="L9" s="1666"/>
      <c r="M9" s="1669"/>
      <c r="N9" s="1672"/>
      <c r="O9" s="1675"/>
      <c r="P9" s="1663"/>
      <c r="Q9" s="1663"/>
      <c r="R9" s="1663"/>
      <c r="S9" s="1663"/>
      <c r="T9" s="276"/>
    </row>
    <row r="10" spans="1:36" ht="60" customHeight="1">
      <c r="A10" s="1663"/>
      <c r="B10" s="1679"/>
      <c r="C10" s="1681"/>
      <c r="D10" s="241"/>
      <c r="E10" s="242" t="s">
        <v>1045</v>
      </c>
      <c r="F10" s="239" t="s">
        <v>1046</v>
      </c>
      <c r="G10" s="1355"/>
      <c r="H10" s="1663"/>
      <c r="I10" s="1663"/>
      <c r="J10" s="1663"/>
      <c r="K10" s="1666"/>
      <c r="L10" s="1666"/>
      <c r="M10" s="1669"/>
      <c r="N10" s="1672"/>
      <c r="O10" s="1675"/>
      <c r="P10" s="1663"/>
      <c r="Q10" s="1663"/>
      <c r="R10" s="1663"/>
      <c r="S10" s="1663"/>
      <c r="T10" s="276"/>
    </row>
    <row r="11" spans="1:36" ht="56.25" customHeight="1">
      <c r="A11" s="1663"/>
      <c r="B11" s="1679"/>
      <c r="C11" s="1681"/>
      <c r="D11" s="241"/>
      <c r="E11" s="242" t="s">
        <v>1047</v>
      </c>
      <c r="F11" s="239" t="s">
        <v>1048</v>
      </c>
      <c r="G11" s="1355"/>
      <c r="H11" s="1663"/>
      <c r="I11" s="1663"/>
      <c r="J11" s="1663"/>
      <c r="K11" s="1666"/>
      <c r="L11" s="1666"/>
      <c r="M11" s="1669"/>
      <c r="N11" s="1672"/>
      <c r="O11" s="1675"/>
      <c r="P11" s="1663"/>
      <c r="Q11" s="1663"/>
      <c r="R11" s="1663"/>
      <c r="S11" s="1663"/>
      <c r="T11" s="276"/>
    </row>
    <row r="12" spans="1:36" ht="52.2">
      <c r="A12" s="1663"/>
      <c r="B12" s="1679"/>
      <c r="C12" s="1681"/>
      <c r="D12" s="241"/>
      <c r="E12" s="242" t="s">
        <v>1049</v>
      </c>
      <c r="F12" s="239" t="s">
        <v>1050</v>
      </c>
      <c r="G12" s="1355"/>
      <c r="H12" s="1663"/>
      <c r="I12" s="1663"/>
      <c r="J12" s="1663"/>
      <c r="K12" s="1666"/>
      <c r="L12" s="1666"/>
      <c r="M12" s="1669"/>
      <c r="N12" s="1672"/>
      <c r="O12" s="1675"/>
      <c r="P12" s="1663"/>
      <c r="Q12" s="1663"/>
      <c r="R12" s="1663"/>
      <c r="S12" s="1663"/>
      <c r="T12" s="276"/>
    </row>
    <row r="13" spans="1:36" ht="60.75" customHeight="1">
      <c r="A13" s="1663"/>
      <c r="B13" s="1679"/>
      <c r="C13" s="1681"/>
      <c r="D13" s="241"/>
      <c r="E13" s="242" t="s">
        <v>1051</v>
      </c>
      <c r="F13" s="239" t="s">
        <v>1052</v>
      </c>
      <c r="G13" s="1355"/>
      <c r="H13" s="1663"/>
      <c r="I13" s="1663"/>
      <c r="J13" s="1663"/>
      <c r="K13" s="1666"/>
      <c r="L13" s="1666"/>
      <c r="M13" s="1669"/>
      <c r="N13" s="1672"/>
      <c r="O13" s="1675"/>
      <c r="P13" s="1663"/>
      <c r="Q13" s="1663"/>
      <c r="R13" s="1663"/>
      <c r="S13" s="1663"/>
      <c r="T13" s="276"/>
    </row>
    <row r="14" spans="1:36" ht="69.599999999999994">
      <c r="A14" s="1663"/>
      <c r="B14" s="1679"/>
      <c r="C14" s="1681"/>
      <c r="D14" s="241"/>
      <c r="E14" s="242" t="s">
        <v>1053</v>
      </c>
      <c r="F14" s="239" t="s">
        <v>1054</v>
      </c>
      <c r="G14" s="1355"/>
      <c r="H14" s="1663"/>
      <c r="I14" s="1663"/>
      <c r="J14" s="1663"/>
      <c r="K14" s="1666"/>
      <c r="L14" s="1666"/>
      <c r="M14" s="1669"/>
      <c r="N14" s="1672"/>
      <c r="O14" s="1675"/>
      <c r="P14" s="1663"/>
      <c r="Q14" s="1663"/>
      <c r="R14" s="1663"/>
      <c r="S14" s="1663"/>
      <c r="T14" s="276"/>
    </row>
    <row r="15" spans="1:36" ht="87">
      <c r="A15" s="1663"/>
      <c r="B15" s="1679"/>
      <c r="C15" s="1681"/>
      <c r="D15" s="241"/>
      <c r="E15" s="242" t="s">
        <v>1055</v>
      </c>
      <c r="F15" s="239" t="s">
        <v>1056</v>
      </c>
      <c r="G15" s="1355"/>
      <c r="H15" s="1663"/>
      <c r="I15" s="1663"/>
      <c r="J15" s="1663"/>
      <c r="K15" s="1666"/>
      <c r="L15" s="1666"/>
      <c r="M15" s="1669"/>
      <c r="N15" s="1672"/>
      <c r="O15" s="1675"/>
      <c r="P15" s="1663"/>
      <c r="Q15" s="1663"/>
      <c r="R15" s="1663"/>
      <c r="S15" s="1663"/>
      <c r="T15" s="276"/>
    </row>
    <row r="16" spans="1:36" ht="69.599999999999994">
      <c r="A16" s="1663"/>
      <c r="B16" s="1679"/>
      <c r="C16" s="1681"/>
      <c r="D16" s="241"/>
      <c r="E16" s="242" t="s">
        <v>1057</v>
      </c>
      <c r="F16" s="239" t="s">
        <v>1058</v>
      </c>
      <c r="G16" s="1355"/>
      <c r="H16" s="1663"/>
      <c r="I16" s="1663"/>
      <c r="J16" s="1663"/>
      <c r="K16" s="1666"/>
      <c r="L16" s="1666"/>
      <c r="M16" s="1669"/>
      <c r="N16" s="1672"/>
      <c r="O16" s="1675"/>
      <c r="P16" s="1663"/>
      <c r="Q16" s="1663"/>
      <c r="R16" s="1663"/>
      <c r="S16" s="1663"/>
      <c r="T16" s="276"/>
    </row>
    <row r="17" spans="1:20" ht="78" customHeight="1">
      <c r="A17" s="1663"/>
      <c r="B17" s="1679"/>
      <c r="C17" s="1681"/>
      <c r="D17" s="241"/>
      <c r="E17" s="242" t="s">
        <v>1059</v>
      </c>
      <c r="F17" s="239" t="s">
        <v>1060</v>
      </c>
      <c r="G17" s="1355"/>
      <c r="H17" s="1663"/>
      <c r="I17" s="1663"/>
      <c r="J17" s="1663"/>
      <c r="K17" s="1666"/>
      <c r="L17" s="1666"/>
      <c r="M17" s="1669"/>
      <c r="N17" s="1672"/>
      <c r="O17" s="1675"/>
      <c r="P17" s="1663"/>
      <c r="Q17" s="1663"/>
      <c r="R17" s="1663"/>
      <c r="S17" s="1663"/>
      <c r="T17" s="276"/>
    </row>
    <row r="18" spans="1:20" ht="34.799999999999997">
      <c r="A18" s="1663"/>
      <c r="B18" s="1679"/>
      <c r="C18" s="1681"/>
      <c r="D18" s="241"/>
      <c r="E18" s="242" t="s">
        <v>1061</v>
      </c>
      <c r="F18" s="239" t="s">
        <v>1062</v>
      </c>
      <c r="G18" s="1355"/>
      <c r="H18" s="1663"/>
      <c r="I18" s="1663"/>
      <c r="J18" s="1663"/>
      <c r="K18" s="1666"/>
      <c r="L18" s="1666"/>
      <c r="M18" s="1669"/>
      <c r="N18" s="1672"/>
      <c r="O18" s="1675"/>
      <c r="P18" s="1663"/>
      <c r="Q18" s="1663"/>
      <c r="R18" s="1663"/>
      <c r="S18" s="1663"/>
      <c r="T18" s="276"/>
    </row>
    <row r="19" spans="1:20" ht="34.799999999999997">
      <c r="A19" s="1663"/>
      <c r="B19" s="1679"/>
      <c r="C19" s="1681"/>
      <c r="D19" s="241"/>
      <c r="E19" s="242" t="s">
        <v>1063</v>
      </c>
      <c r="F19" s="239" t="s">
        <v>1064</v>
      </c>
      <c r="G19" s="1355"/>
      <c r="H19" s="1663"/>
      <c r="I19" s="1663"/>
      <c r="J19" s="1663"/>
      <c r="K19" s="1666"/>
      <c r="L19" s="1666"/>
      <c r="M19" s="1669"/>
      <c r="N19" s="1672"/>
      <c r="O19" s="1675"/>
      <c r="P19" s="1663"/>
      <c r="Q19" s="1663"/>
      <c r="R19" s="1663"/>
      <c r="S19" s="1663"/>
      <c r="T19" s="276"/>
    </row>
    <row r="20" spans="1:20" ht="52.2">
      <c r="A20" s="1663"/>
      <c r="B20" s="1679"/>
      <c r="C20" s="1681"/>
      <c r="D20" s="241"/>
      <c r="E20" s="242" t="s">
        <v>1065</v>
      </c>
      <c r="F20" s="239" t="s">
        <v>1066</v>
      </c>
      <c r="G20" s="1355"/>
      <c r="H20" s="1663"/>
      <c r="I20" s="1663"/>
      <c r="J20" s="1663"/>
      <c r="K20" s="1666"/>
      <c r="L20" s="1666"/>
      <c r="M20" s="1669"/>
      <c r="N20" s="1672"/>
      <c r="O20" s="1675"/>
      <c r="P20" s="1663"/>
      <c r="Q20" s="1663"/>
      <c r="R20" s="1663"/>
      <c r="S20" s="1663"/>
      <c r="T20" s="276"/>
    </row>
    <row r="21" spans="1:20" ht="34.799999999999997">
      <c r="A21" s="1663"/>
      <c r="B21" s="1679"/>
      <c r="C21" s="1681"/>
      <c r="D21" s="241"/>
      <c r="E21" s="242" t="s">
        <v>1067</v>
      </c>
      <c r="F21" s="239" t="s">
        <v>1068</v>
      </c>
      <c r="G21" s="1355"/>
      <c r="H21" s="1663"/>
      <c r="I21" s="1663"/>
      <c r="J21" s="1663"/>
      <c r="K21" s="1666"/>
      <c r="L21" s="1666"/>
      <c r="M21" s="1669"/>
      <c r="N21" s="1672"/>
      <c r="O21" s="1675"/>
      <c r="P21" s="1663"/>
      <c r="Q21" s="1663"/>
      <c r="R21" s="1663"/>
      <c r="S21" s="1663"/>
      <c r="T21" s="276"/>
    </row>
    <row r="22" spans="1:20">
      <c r="A22" s="1663"/>
      <c r="B22" s="1679"/>
      <c r="C22" s="1681"/>
      <c r="D22" s="241"/>
      <c r="E22" s="242" t="s">
        <v>1069</v>
      </c>
      <c r="F22" s="239" t="s">
        <v>1070</v>
      </c>
      <c r="G22" s="1355"/>
      <c r="H22" s="1663"/>
      <c r="I22" s="1663"/>
      <c r="J22" s="1663"/>
      <c r="K22" s="1666"/>
      <c r="L22" s="1666"/>
      <c r="M22" s="1669"/>
      <c r="N22" s="1672"/>
      <c r="O22" s="1675"/>
      <c r="P22" s="1663"/>
      <c r="Q22" s="1663"/>
      <c r="R22" s="1663"/>
      <c r="S22" s="1663"/>
      <c r="T22" s="276"/>
    </row>
    <row r="23" spans="1:20" ht="34.799999999999997">
      <c r="A23" s="1663"/>
      <c r="B23" s="1679"/>
      <c r="C23" s="1681"/>
      <c r="D23" s="241"/>
      <c r="E23" s="242" t="s">
        <v>1071</v>
      </c>
      <c r="F23" s="239" t="s">
        <v>1072</v>
      </c>
      <c r="G23" s="1355"/>
      <c r="H23" s="1663"/>
      <c r="I23" s="1663"/>
      <c r="J23" s="1663"/>
      <c r="K23" s="1666"/>
      <c r="L23" s="1666"/>
      <c r="M23" s="1669"/>
      <c r="N23" s="1672"/>
      <c r="O23" s="1675"/>
      <c r="P23" s="1663"/>
      <c r="Q23" s="1663"/>
      <c r="R23" s="1663"/>
      <c r="S23" s="1663"/>
      <c r="T23" s="276"/>
    </row>
    <row r="24" spans="1:20">
      <c r="A24" s="1663"/>
      <c r="B24" s="1679"/>
      <c r="C24" s="1681"/>
      <c r="D24" s="241"/>
      <c r="E24" s="242" t="s">
        <v>1073</v>
      </c>
      <c r="F24" s="239" t="s">
        <v>1074</v>
      </c>
      <c r="G24" s="1355"/>
      <c r="H24" s="1663"/>
      <c r="I24" s="1663"/>
      <c r="J24" s="1663"/>
      <c r="K24" s="1666"/>
      <c r="L24" s="1666"/>
      <c r="M24" s="1669"/>
      <c r="N24" s="1672"/>
      <c r="O24" s="1675"/>
      <c r="P24" s="1663"/>
      <c r="Q24" s="1663"/>
      <c r="R24" s="1663"/>
      <c r="S24" s="1663"/>
      <c r="T24" s="276"/>
    </row>
    <row r="25" spans="1:20" ht="34.799999999999997">
      <c r="A25" s="1663"/>
      <c r="B25" s="1679"/>
      <c r="C25" s="1681"/>
      <c r="D25" s="241"/>
      <c r="E25" s="242" t="s">
        <v>1075</v>
      </c>
      <c r="F25" s="239" t="s">
        <v>1076</v>
      </c>
      <c r="G25" s="1355"/>
      <c r="H25" s="1663"/>
      <c r="I25" s="1663"/>
      <c r="J25" s="1663"/>
      <c r="K25" s="1666"/>
      <c r="L25" s="1666"/>
      <c r="M25" s="1669"/>
      <c r="N25" s="1672"/>
      <c r="O25" s="1675"/>
      <c r="P25" s="1663"/>
      <c r="Q25" s="1663"/>
      <c r="R25" s="1663"/>
      <c r="S25" s="1663"/>
      <c r="T25" s="276"/>
    </row>
    <row r="26" spans="1:20" ht="34.799999999999997">
      <c r="A26" s="1663"/>
      <c r="B26" s="1679"/>
      <c r="C26" s="1681"/>
      <c r="D26" s="241"/>
      <c r="E26" s="242" t="s">
        <v>1077</v>
      </c>
      <c r="F26" s="239" t="s">
        <v>1078</v>
      </c>
      <c r="G26" s="1355"/>
      <c r="H26" s="1663"/>
      <c r="I26" s="1663"/>
      <c r="J26" s="1663"/>
      <c r="K26" s="1666"/>
      <c r="L26" s="1666"/>
      <c r="M26" s="1669"/>
      <c r="N26" s="1672"/>
      <c r="O26" s="1675"/>
      <c r="P26" s="1663"/>
      <c r="Q26" s="1663"/>
      <c r="R26" s="1663"/>
      <c r="S26" s="1663"/>
      <c r="T26" s="276"/>
    </row>
    <row r="27" spans="1:20" ht="34.799999999999997">
      <c r="A27" s="1663"/>
      <c r="B27" s="1679"/>
      <c r="C27" s="1681"/>
      <c r="D27" s="241"/>
      <c r="E27" s="242" t="s">
        <v>1079</v>
      </c>
      <c r="F27" s="239" t="s">
        <v>1080</v>
      </c>
      <c r="G27" s="1355"/>
      <c r="H27" s="1663"/>
      <c r="I27" s="1663"/>
      <c r="J27" s="1663"/>
      <c r="K27" s="1666"/>
      <c r="L27" s="1666"/>
      <c r="M27" s="1669"/>
      <c r="N27" s="1672"/>
      <c r="O27" s="1675"/>
      <c r="P27" s="1663"/>
      <c r="Q27" s="1663"/>
      <c r="R27" s="1663"/>
      <c r="S27" s="1663"/>
      <c r="T27" s="276"/>
    </row>
    <row r="28" spans="1:20" ht="52.2">
      <c r="A28" s="1663"/>
      <c r="B28" s="1679"/>
      <c r="C28" s="1681"/>
      <c r="D28" s="241"/>
      <c r="E28" s="242" t="s">
        <v>1081</v>
      </c>
      <c r="F28" s="239" t="s">
        <v>1082</v>
      </c>
      <c r="G28" s="1355"/>
      <c r="H28" s="1663"/>
      <c r="I28" s="1663"/>
      <c r="J28" s="1663"/>
      <c r="K28" s="1666"/>
      <c r="L28" s="1666"/>
      <c r="M28" s="1669"/>
      <c r="N28" s="1672"/>
      <c r="O28" s="1675"/>
      <c r="P28" s="1663"/>
      <c r="Q28" s="1663"/>
      <c r="R28" s="1663"/>
      <c r="S28" s="1663"/>
      <c r="T28" s="276"/>
    </row>
    <row r="29" spans="1:20" ht="34.799999999999997">
      <c r="A29" s="1663"/>
      <c r="B29" s="1679"/>
      <c r="C29" s="1681"/>
      <c r="D29" s="241"/>
      <c r="E29" s="242" t="s">
        <v>1083</v>
      </c>
      <c r="F29" s="239" t="s">
        <v>1084</v>
      </c>
      <c r="G29" s="1355"/>
      <c r="H29" s="1663"/>
      <c r="I29" s="1663"/>
      <c r="J29" s="1663"/>
      <c r="K29" s="1666"/>
      <c r="L29" s="1666"/>
      <c r="M29" s="1669"/>
      <c r="N29" s="1672"/>
      <c r="O29" s="1675"/>
      <c r="P29" s="1663"/>
      <c r="Q29" s="1663"/>
      <c r="R29" s="1663"/>
      <c r="S29" s="1663"/>
      <c r="T29" s="276"/>
    </row>
    <row r="30" spans="1:20" ht="34.799999999999997">
      <c r="A30" s="1663"/>
      <c r="B30" s="1679"/>
      <c r="C30" s="1681"/>
      <c r="D30" s="241"/>
      <c r="E30" s="242" t="s">
        <v>1085</v>
      </c>
      <c r="F30" s="239" t="s">
        <v>1086</v>
      </c>
      <c r="G30" s="1355"/>
      <c r="H30" s="1663"/>
      <c r="I30" s="1663"/>
      <c r="J30" s="1663"/>
      <c r="K30" s="1666"/>
      <c r="L30" s="1666"/>
      <c r="M30" s="1669"/>
      <c r="N30" s="1672"/>
      <c r="O30" s="1675"/>
      <c r="P30" s="1663"/>
      <c r="Q30" s="1663"/>
      <c r="R30" s="1663"/>
      <c r="S30" s="1663"/>
      <c r="T30" s="276"/>
    </row>
    <row r="31" spans="1:20" ht="34.799999999999997">
      <c r="A31" s="1663"/>
      <c r="B31" s="1679"/>
      <c r="C31" s="1681"/>
      <c r="D31" s="241"/>
      <c r="E31" s="242" t="s">
        <v>1087</v>
      </c>
      <c r="F31" s="239" t="s">
        <v>1088</v>
      </c>
      <c r="G31" s="1355"/>
      <c r="H31" s="1663"/>
      <c r="I31" s="1663"/>
      <c r="J31" s="1663"/>
      <c r="K31" s="1666"/>
      <c r="L31" s="1666"/>
      <c r="M31" s="1669"/>
      <c r="N31" s="1672"/>
      <c r="O31" s="1675"/>
      <c r="P31" s="1663"/>
      <c r="Q31" s="1663"/>
      <c r="R31" s="1663"/>
      <c r="S31" s="1663"/>
      <c r="T31" s="276"/>
    </row>
    <row r="32" spans="1:20" ht="34.799999999999997">
      <c r="A32" s="1663"/>
      <c r="B32" s="1679"/>
      <c r="C32" s="1681"/>
      <c r="D32" s="241"/>
      <c r="E32" s="242" t="s">
        <v>1089</v>
      </c>
      <c r="F32" s="239" t="s">
        <v>1090</v>
      </c>
      <c r="G32" s="1355"/>
      <c r="H32" s="1663"/>
      <c r="I32" s="1663"/>
      <c r="J32" s="1663"/>
      <c r="K32" s="1666"/>
      <c r="L32" s="1666"/>
      <c r="M32" s="1669"/>
      <c r="N32" s="1672"/>
      <c r="O32" s="1675"/>
      <c r="P32" s="1663"/>
      <c r="Q32" s="1663"/>
      <c r="R32" s="1663"/>
      <c r="S32" s="1663"/>
      <c r="T32" s="276"/>
    </row>
    <row r="33" spans="1:20" ht="52.2">
      <c r="A33" s="1663"/>
      <c r="B33" s="1679"/>
      <c r="C33" s="1681"/>
      <c r="D33" s="241"/>
      <c r="E33" s="242" t="s">
        <v>1091</v>
      </c>
      <c r="F33" s="239" t="s">
        <v>1092</v>
      </c>
      <c r="G33" s="1355"/>
      <c r="H33" s="1663"/>
      <c r="I33" s="1663"/>
      <c r="J33" s="1663"/>
      <c r="K33" s="1666"/>
      <c r="L33" s="1666"/>
      <c r="M33" s="1669"/>
      <c r="N33" s="1672"/>
      <c r="O33" s="1675"/>
      <c r="P33" s="1663"/>
      <c r="Q33" s="1663"/>
      <c r="R33" s="1663"/>
      <c r="S33" s="1663"/>
      <c r="T33" s="276"/>
    </row>
    <row r="34" spans="1:20" ht="37.5" customHeight="1">
      <c r="A34" s="1663"/>
      <c r="B34" s="1679"/>
      <c r="C34" s="1681"/>
      <c r="D34" s="241"/>
      <c r="E34" s="242" t="s">
        <v>1093</v>
      </c>
      <c r="F34" s="239" t="s">
        <v>1094</v>
      </c>
      <c r="G34" s="1355"/>
      <c r="H34" s="1663"/>
      <c r="I34" s="1663"/>
      <c r="J34" s="1663"/>
      <c r="K34" s="1666"/>
      <c r="L34" s="1666"/>
      <c r="M34" s="1669"/>
      <c r="N34" s="1672"/>
      <c r="O34" s="1675"/>
      <c r="P34" s="1663"/>
      <c r="Q34" s="1663"/>
      <c r="R34" s="1663"/>
      <c r="S34" s="1663"/>
      <c r="T34" s="276"/>
    </row>
    <row r="35" spans="1:20" ht="34.799999999999997">
      <c r="A35" s="1663"/>
      <c r="B35" s="1679"/>
      <c r="C35" s="1681"/>
      <c r="D35" s="241"/>
      <c r="E35" s="242" t="s">
        <v>1095</v>
      </c>
      <c r="F35" s="239" t="s">
        <v>1096</v>
      </c>
      <c r="G35" s="1355"/>
      <c r="H35" s="1663"/>
      <c r="I35" s="1663"/>
      <c r="J35" s="1663"/>
      <c r="K35" s="1666"/>
      <c r="L35" s="1666"/>
      <c r="M35" s="1669"/>
      <c r="N35" s="1672"/>
      <c r="O35" s="1675"/>
      <c r="P35" s="1663"/>
      <c r="Q35" s="1663"/>
      <c r="R35" s="1663"/>
      <c r="S35" s="1663"/>
      <c r="T35" s="276"/>
    </row>
    <row r="36" spans="1:20" ht="34.799999999999997">
      <c r="A36" s="1663"/>
      <c r="B36" s="1679"/>
      <c r="C36" s="1681"/>
      <c r="D36" s="241"/>
      <c r="E36" s="242" t="s">
        <v>1097</v>
      </c>
      <c r="F36" s="239" t="s">
        <v>1098</v>
      </c>
      <c r="G36" s="1355"/>
      <c r="H36" s="1663"/>
      <c r="I36" s="1663"/>
      <c r="J36" s="1663"/>
      <c r="K36" s="1666"/>
      <c r="L36" s="1666"/>
      <c r="M36" s="1669"/>
      <c r="N36" s="1672"/>
      <c r="O36" s="1675"/>
      <c r="P36" s="1663"/>
      <c r="Q36" s="1663"/>
      <c r="R36" s="1663"/>
      <c r="S36" s="1663"/>
      <c r="T36" s="276"/>
    </row>
    <row r="37" spans="1:20" ht="37.5" customHeight="1">
      <c r="A37" s="1663"/>
      <c r="B37" s="1679"/>
      <c r="C37" s="1681"/>
      <c r="D37" s="241"/>
      <c r="E37" s="242" t="s">
        <v>1099</v>
      </c>
      <c r="F37" s="239" t="s">
        <v>1100</v>
      </c>
      <c r="G37" s="1355"/>
      <c r="H37" s="1663"/>
      <c r="I37" s="1663"/>
      <c r="J37" s="1663"/>
      <c r="K37" s="1666"/>
      <c r="L37" s="1666"/>
      <c r="M37" s="1669"/>
      <c r="N37" s="1672"/>
      <c r="O37" s="1675"/>
      <c r="P37" s="1663"/>
      <c r="Q37" s="1663"/>
      <c r="R37" s="1663"/>
      <c r="S37" s="1663"/>
      <c r="T37" s="276"/>
    </row>
    <row r="38" spans="1:20" ht="34.799999999999997">
      <c r="A38" s="1663"/>
      <c r="B38" s="1679"/>
      <c r="C38" s="1681"/>
      <c r="D38" s="241"/>
      <c r="E38" s="242" t="s">
        <v>1101</v>
      </c>
      <c r="F38" s="239" t="s">
        <v>1102</v>
      </c>
      <c r="G38" s="1355"/>
      <c r="H38" s="1663"/>
      <c r="I38" s="1663"/>
      <c r="J38" s="1663"/>
      <c r="K38" s="1666"/>
      <c r="L38" s="1666"/>
      <c r="M38" s="1669"/>
      <c r="N38" s="1672"/>
      <c r="O38" s="1675"/>
      <c r="P38" s="1663"/>
      <c r="Q38" s="1663"/>
      <c r="R38" s="1663"/>
      <c r="S38" s="1663"/>
      <c r="T38" s="276"/>
    </row>
    <row r="39" spans="1:20" ht="34.799999999999997">
      <c r="A39" s="1663"/>
      <c r="B39" s="1679"/>
      <c r="C39" s="1681"/>
      <c r="D39" s="241"/>
      <c r="E39" s="242" t="s">
        <v>1103</v>
      </c>
      <c r="F39" s="239" t="s">
        <v>1104</v>
      </c>
      <c r="G39" s="1355"/>
      <c r="H39" s="1663"/>
      <c r="I39" s="1663"/>
      <c r="J39" s="1663"/>
      <c r="K39" s="1666"/>
      <c r="L39" s="1666"/>
      <c r="M39" s="1669"/>
      <c r="N39" s="1672"/>
      <c r="O39" s="1675"/>
      <c r="P39" s="1663"/>
      <c r="Q39" s="1663"/>
      <c r="R39" s="1663"/>
      <c r="S39" s="1663"/>
      <c r="T39" s="276"/>
    </row>
    <row r="40" spans="1:20" ht="34.799999999999997">
      <c r="A40" s="1663"/>
      <c r="B40" s="1679"/>
      <c r="C40" s="1681"/>
      <c r="D40" s="241"/>
      <c r="E40" s="242" t="s">
        <v>1105</v>
      </c>
      <c r="F40" s="239" t="s">
        <v>1106</v>
      </c>
      <c r="G40" s="1355"/>
      <c r="H40" s="1663"/>
      <c r="I40" s="1663"/>
      <c r="J40" s="1663"/>
      <c r="K40" s="1666"/>
      <c r="L40" s="1666"/>
      <c r="M40" s="1669"/>
      <c r="N40" s="1672"/>
      <c r="O40" s="1675"/>
      <c r="P40" s="1663"/>
      <c r="Q40" s="1663"/>
      <c r="R40" s="1663"/>
      <c r="S40" s="1663"/>
      <c r="T40" s="276"/>
    </row>
    <row r="41" spans="1:20">
      <c r="A41" s="1663"/>
      <c r="B41" s="1679"/>
      <c r="C41" s="1681"/>
      <c r="D41" s="241"/>
      <c r="E41" s="242" t="s">
        <v>1107</v>
      </c>
      <c r="F41" s="239" t="s">
        <v>1108</v>
      </c>
      <c r="G41" s="1355"/>
      <c r="H41" s="1663"/>
      <c r="I41" s="1663"/>
      <c r="J41" s="1663"/>
      <c r="K41" s="1666"/>
      <c r="L41" s="1666"/>
      <c r="M41" s="1669"/>
      <c r="N41" s="1672"/>
      <c r="O41" s="1675"/>
      <c r="P41" s="1663"/>
      <c r="Q41" s="1663"/>
      <c r="R41" s="1663"/>
      <c r="S41" s="1663"/>
      <c r="T41" s="276"/>
    </row>
    <row r="42" spans="1:20" ht="34.799999999999997">
      <c r="A42" s="1663"/>
      <c r="B42" s="1679"/>
      <c r="C42" s="1681"/>
      <c r="D42" s="241"/>
      <c r="E42" s="242" t="s">
        <v>1109</v>
      </c>
      <c r="F42" s="239" t="s">
        <v>1110</v>
      </c>
      <c r="G42" s="1355"/>
      <c r="H42" s="1663"/>
      <c r="I42" s="1663"/>
      <c r="J42" s="1663"/>
      <c r="K42" s="1666"/>
      <c r="L42" s="1666"/>
      <c r="M42" s="1669"/>
      <c r="N42" s="1672"/>
      <c r="O42" s="1675"/>
      <c r="P42" s="1663"/>
      <c r="Q42" s="1663"/>
      <c r="R42" s="1663"/>
      <c r="S42" s="1663"/>
      <c r="T42" s="276"/>
    </row>
    <row r="43" spans="1:20" ht="52.2">
      <c r="A43" s="1663"/>
      <c r="B43" s="1679"/>
      <c r="C43" s="1681"/>
      <c r="D43" s="241"/>
      <c r="E43" s="242" t="s">
        <v>1111</v>
      </c>
      <c r="F43" s="239" t="s">
        <v>1112</v>
      </c>
      <c r="G43" s="1355"/>
      <c r="H43" s="1663"/>
      <c r="I43" s="1663"/>
      <c r="J43" s="1663"/>
      <c r="K43" s="1666"/>
      <c r="L43" s="1666"/>
      <c r="M43" s="1669"/>
      <c r="N43" s="1672"/>
      <c r="O43" s="1675"/>
      <c r="P43" s="1663"/>
      <c r="Q43" s="1663"/>
      <c r="R43" s="1663"/>
      <c r="S43" s="1663"/>
      <c r="T43" s="276"/>
    </row>
    <row r="44" spans="1:20" ht="34.799999999999997">
      <c r="A44" s="1663"/>
      <c r="B44" s="1679"/>
      <c r="C44" s="1681"/>
      <c r="D44" s="241"/>
      <c r="E44" s="242" t="s">
        <v>1113</v>
      </c>
      <c r="F44" s="239" t="s">
        <v>1114</v>
      </c>
      <c r="G44" s="1355"/>
      <c r="H44" s="1663"/>
      <c r="I44" s="1663"/>
      <c r="J44" s="1663"/>
      <c r="K44" s="1666"/>
      <c r="L44" s="1666"/>
      <c r="M44" s="1669"/>
      <c r="N44" s="1672"/>
      <c r="O44" s="1675"/>
      <c r="P44" s="1663"/>
      <c r="Q44" s="1663"/>
      <c r="R44" s="1663"/>
      <c r="S44" s="1663"/>
      <c r="T44" s="276"/>
    </row>
    <row r="45" spans="1:20" ht="34.799999999999997">
      <c r="A45" s="1663"/>
      <c r="B45" s="1679"/>
      <c r="C45" s="1681"/>
      <c r="D45" s="241"/>
      <c r="E45" s="242" t="s">
        <v>1115</v>
      </c>
      <c r="F45" s="239" t="s">
        <v>1116</v>
      </c>
      <c r="G45" s="1355"/>
      <c r="H45" s="1663"/>
      <c r="I45" s="1663"/>
      <c r="J45" s="1663"/>
      <c r="K45" s="1666"/>
      <c r="L45" s="1666"/>
      <c r="M45" s="1669"/>
      <c r="N45" s="1672"/>
      <c r="O45" s="1675"/>
      <c r="P45" s="1663"/>
      <c r="Q45" s="1663"/>
      <c r="R45" s="1663"/>
      <c r="S45" s="1663"/>
      <c r="T45" s="276"/>
    </row>
    <row r="46" spans="1:20" ht="34.799999999999997">
      <c r="A46" s="1663"/>
      <c r="B46" s="1679"/>
      <c r="C46" s="1681"/>
      <c r="D46" s="241"/>
      <c r="E46" s="242" t="s">
        <v>1117</v>
      </c>
      <c r="F46" s="239" t="s">
        <v>1118</v>
      </c>
      <c r="G46" s="1355"/>
      <c r="H46" s="1663"/>
      <c r="I46" s="1663"/>
      <c r="J46" s="1663"/>
      <c r="K46" s="1666"/>
      <c r="L46" s="1666"/>
      <c r="M46" s="1669"/>
      <c r="N46" s="1672"/>
      <c r="O46" s="1675"/>
      <c r="P46" s="1663"/>
      <c r="Q46" s="1663"/>
      <c r="R46" s="1663"/>
      <c r="S46" s="1663"/>
      <c r="T46" s="276"/>
    </row>
    <row r="47" spans="1:20" ht="34.799999999999997">
      <c r="A47" s="1663"/>
      <c r="B47" s="1679"/>
      <c r="C47" s="1681"/>
      <c r="D47" s="241"/>
      <c r="E47" s="242" t="s">
        <v>1119</v>
      </c>
      <c r="F47" s="239" t="s">
        <v>1120</v>
      </c>
      <c r="G47" s="1355"/>
      <c r="H47" s="1663"/>
      <c r="I47" s="1663"/>
      <c r="J47" s="1663"/>
      <c r="K47" s="1666"/>
      <c r="L47" s="1666"/>
      <c r="M47" s="1669"/>
      <c r="N47" s="1672"/>
      <c r="O47" s="1675"/>
      <c r="P47" s="1663"/>
      <c r="Q47" s="1663"/>
      <c r="R47" s="1663"/>
      <c r="S47" s="1663"/>
      <c r="T47" s="276"/>
    </row>
    <row r="48" spans="1:20" ht="87">
      <c r="A48" s="1663"/>
      <c r="B48" s="1679"/>
      <c r="C48" s="1681"/>
      <c r="D48" s="241"/>
      <c r="E48" s="242" t="s">
        <v>1121</v>
      </c>
      <c r="F48" s="239" t="s">
        <v>1122</v>
      </c>
      <c r="G48" s="1355"/>
      <c r="H48" s="1663"/>
      <c r="I48" s="1663"/>
      <c r="J48" s="1663"/>
      <c r="K48" s="1666"/>
      <c r="L48" s="1666"/>
      <c r="M48" s="1669"/>
      <c r="N48" s="1672"/>
      <c r="O48" s="1675"/>
      <c r="P48" s="1663"/>
      <c r="Q48" s="1663"/>
      <c r="R48" s="1663"/>
      <c r="S48" s="1663"/>
      <c r="T48" s="276"/>
    </row>
    <row r="49" spans="1:20" ht="69.599999999999994">
      <c r="A49" s="1663"/>
      <c r="B49" s="1679"/>
      <c r="C49" s="1681"/>
      <c r="D49" s="241"/>
      <c r="E49" s="242" t="s">
        <v>1123</v>
      </c>
      <c r="F49" s="239" t="s">
        <v>1124</v>
      </c>
      <c r="G49" s="1355"/>
      <c r="H49" s="1663"/>
      <c r="I49" s="1663"/>
      <c r="J49" s="1663"/>
      <c r="K49" s="1666"/>
      <c r="L49" s="1666"/>
      <c r="M49" s="1669"/>
      <c r="N49" s="1672"/>
      <c r="O49" s="1675"/>
      <c r="P49" s="1663"/>
      <c r="Q49" s="1663"/>
      <c r="R49" s="1663"/>
      <c r="S49" s="1663"/>
      <c r="T49" s="276"/>
    </row>
    <row r="50" spans="1:20">
      <c r="A50" s="1663"/>
      <c r="B50" s="1679"/>
      <c r="C50" s="1681"/>
      <c r="D50" s="241"/>
      <c r="E50" s="242" t="s">
        <v>1125</v>
      </c>
      <c r="F50" s="239" t="s">
        <v>1126</v>
      </c>
      <c r="G50" s="1355"/>
      <c r="H50" s="1663"/>
      <c r="I50" s="1663"/>
      <c r="J50" s="1663"/>
      <c r="K50" s="1666"/>
      <c r="L50" s="1666"/>
      <c r="M50" s="1669"/>
      <c r="N50" s="1672"/>
      <c r="O50" s="1675"/>
      <c r="P50" s="1663"/>
      <c r="Q50" s="1663"/>
      <c r="R50" s="1663"/>
      <c r="S50" s="1663"/>
      <c r="T50" s="276"/>
    </row>
    <row r="51" spans="1:20" ht="56.25" customHeight="1">
      <c r="A51" s="1663"/>
      <c r="B51" s="1679"/>
      <c r="C51" s="1681"/>
      <c r="D51" s="241"/>
      <c r="E51" s="242" t="s">
        <v>1127</v>
      </c>
      <c r="F51" s="239" t="s">
        <v>1128</v>
      </c>
      <c r="G51" s="1355"/>
      <c r="H51" s="1663"/>
      <c r="I51" s="1663"/>
      <c r="J51" s="1663"/>
      <c r="K51" s="1666"/>
      <c r="L51" s="1666"/>
      <c r="M51" s="1669"/>
      <c r="N51" s="1672"/>
      <c r="O51" s="1675"/>
      <c r="P51" s="1663"/>
      <c r="Q51" s="1663"/>
      <c r="R51" s="1663"/>
      <c r="S51" s="1663"/>
      <c r="T51" s="276"/>
    </row>
    <row r="52" spans="1:20" ht="52.2">
      <c r="A52" s="1663"/>
      <c r="B52" s="1679"/>
      <c r="C52" s="1681"/>
      <c r="D52" s="241"/>
      <c r="E52" s="242" t="s">
        <v>1129</v>
      </c>
      <c r="F52" s="239" t="s">
        <v>1130</v>
      </c>
      <c r="G52" s="1355"/>
      <c r="H52" s="1663"/>
      <c r="I52" s="1663"/>
      <c r="J52" s="1663"/>
      <c r="K52" s="1666"/>
      <c r="L52" s="1666"/>
      <c r="M52" s="1669"/>
      <c r="N52" s="1672"/>
      <c r="O52" s="1675"/>
      <c r="P52" s="1663"/>
      <c r="Q52" s="1663"/>
      <c r="R52" s="1663"/>
      <c r="S52" s="1663"/>
      <c r="T52" s="276"/>
    </row>
    <row r="53" spans="1:20" ht="34.799999999999997">
      <c r="A53" s="1663"/>
      <c r="B53" s="1679"/>
      <c r="C53" s="1681"/>
      <c r="D53" s="241"/>
      <c r="E53" s="242" t="s">
        <v>1131</v>
      </c>
      <c r="F53" s="239" t="s">
        <v>1132</v>
      </c>
      <c r="G53" s="1355"/>
      <c r="H53" s="1663"/>
      <c r="I53" s="1663"/>
      <c r="J53" s="1663"/>
      <c r="K53" s="1666"/>
      <c r="L53" s="1666"/>
      <c r="M53" s="1669"/>
      <c r="N53" s="1672"/>
      <c r="O53" s="1675"/>
      <c r="P53" s="1663"/>
      <c r="Q53" s="1663"/>
      <c r="R53" s="1663"/>
      <c r="S53" s="1663"/>
      <c r="T53" s="276"/>
    </row>
    <row r="54" spans="1:20" ht="42" customHeight="1">
      <c r="A54" s="1664"/>
      <c r="B54" s="1680"/>
      <c r="C54" s="1609"/>
      <c r="D54" s="241"/>
      <c r="E54" s="1459" t="s">
        <v>1133</v>
      </c>
      <c r="F54" s="1460" t="s">
        <v>1134</v>
      </c>
      <c r="G54" s="252"/>
      <c r="H54" s="1664"/>
      <c r="I54" s="1664"/>
      <c r="J54" s="1664"/>
      <c r="K54" s="1667"/>
      <c r="L54" s="1667"/>
      <c r="M54" s="1670"/>
      <c r="N54" s="1673"/>
      <c r="O54" s="1676"/>
      <c r="P54" s="1664"/>
      <c r="Q54" s="1664"/>
      <c r="R54" s="1664"/>
      <c r="S54" s="1664"/>
      <c r="T54" s="708"/>
    </row>
    <row r="55" spans="1:20" s="1470" customFormat="1" ht="409.6">
      <c r="A55" s="715" t="s">
        <v>68</v>
      </c>
      <c r="B55" s="1464" t="s">
        <v>135</v>
      </c>
      <c r="C55" s="715" t="s">
        <v>1135</v>
      </c>
      <c r="D55" s="715"/>
      <c r="E55" s="716" t="s">
        <v>1136</v>
      </c>
      <c r="F55" s="703" t="s">
        <v>1137</v>
      </c>
      <c r="G55" s="232" t="s">
        <v>1138</v>
      </c>
      <c r="H55" s="1465" t="s">
        <v>1139</v>
      </c>
      <c r="I55" s="713">
        <v>900000</v>
      </c>
      <c r="J55" s="1466" t="s">
        <v>140</v>
      </c>
      <c r="K55" s="1467">
        <v>0.5</v>
      </c>
      <c r="L55" s="1468">
        <v>0.5</v>
      </c>
      <c r="M55" s="1467" t="s">
        <v>795</v>
      </c>
      <c r="N55" s="1469" t="s">
        <v>1140</v>
      </c>
      <c r="O55" s="1392" t="s">
        <v>1141</v>
      </c>
      <c r="P55" s="716" t="s">
        <v>1142</v>
      </c>
      <c r="Q55" s="716" t="s">
        <v>152</v>
      </c>
      <c r="R55" s="716" t="s">
        <v>1143</v>
      </c>
      <c r="S55" s="716"/>
      <c r="T55" s="708">
        <v>0.5</v>
      </c>
    </row>
    <row r="56" spans="1:20" s="1470" customFormat="1" ht="52.2">
      <c r="A56" s="715" t="s">
        <v>68</v>
      </c>
      <c r="B56" s="1464" t="s">
        <v>135</v>
      </c>
      <c r="C56" s="715" t="s">
        <v>1135</v>
      </c>
      <c r="D56" s="715"/>
      <c r="E56" s="716" t="s">
        <v>1136</v>
      </c>
      <c r="F56" s="703" t="s">
        <v>1144</v>
      </c>
      <c r="G56" s="232"/>
      <c r="H56" s="1465"/>
      <c r="I56" s="713"/>
      <c r="J56" s="1466"/>
      <c r="K56" s="1467"/>
      <c r="L56" s="1468"/>
      <c r="M56" s="1467"/>
      <c r="N56" s="1469"/>
      <c r="O56" s="1392"/>
      <c r="P56" s="716"/>
      <c r="Q56" s="716"/>
      <c r="R56" s="716"/>
      <c r="S56" s="716"/>
      <c r="T56" s="708">
        <v>0</v>
      </c>
    </row>
    <row r="57" spans="1:20" s="1470" customFormat="1" ht="276" customHeight="1">
      <c r="A57" s="715" t="s">
        <v>68</v>
      </c>
      <c r="B57" s="1191" t="s">
        <v>135</v>
      </c>
      <c r="C57" s="715" t="s">
        <v>1145</v>
      </c>
      <c r="D57" s="1476"/>
      <c r="E57" s="938" t="s">
        <v>1146</v>
      </c>
      <c r="F57" s="1512" t="s">
        <v>1147</v>
      </c>
      <c r="G57" s="1477" t="s">
        <v>1148</v>
      </c>
      <c r="H57" s="715" t="s">
        <v>1149</v>
      </c>
      <c r="I57" s="1478">
        <v>350000</v>
      </c>
      <c r="J57" s="715" t="s">
        <v>140</v>
      </c>
      <c r="K57" s="718">
        <v>0.25</v>
      </c>
      <c r="L57" s="1468">
        <v>0.3</v>
      </c>
      <c r="M57" s="718" t="s">
        <v>795</v>
      </c>
      <c r="N57" s="716" t="s">
        <v>1150</v>
      </c>
      <c r="O57" s="716" t="s">
        <v>1151</v>
      </c>
      <c r="P57" s="716" t="s">
        <v>152</v>
      </c>
      <c r="Q57" s="716" t="s">
        <v>152</v>
      </c>
      <c r="R57" s="716" t="s">
        <v>1152</v>
      </c>
      <c r="S57" s="182"/>
      <c r="T57" s="708">
        <v>0.5</v>
      </c>
    </row>
    <row r="58" spans="1:20" s="1470" customFormat="1" ht="39.6" customHeight="1">
      <c r="A58" s="715" t="s">
        <v>68</v>
      </c>
      <c r="B58" s="1191" t="s">
        <v>135</v>
      </c>
      <c r="C58" s="715" t="s">
        <v>1145</v>
      </c>
      <c r="D58" s="1476"/>
      <c r="E58" s="938" t="s">
        <v>1146</v>
      </c>
      <c r="F58" s="703" t="s">
        <v>1153</v>
      </c>
      <c r="G58" s="1511"/>
      <c r="H58" s="715"/>
      <c r="I58" s="1478"/>
      <c r="J58" s="715"/>
      <c r="K58" s="718"/>
      <c r="L58" s="1468"/>
      <c r="M58" s="718"/>
      <c r="N58" s="1511"/>
      <c r="O58" s="716"/>
      <c r="P58" s="716"/>
      <c r="Q58" s="716"/>
      <c r="R58" s="716"/>
      <c r="S58" s="182"/>
      <c r="T58" s="708">
        <v>0</v>
      </c>
    </row>
    <row r="59" spans="1:20" s="1470" customFormat="1" ht="34.799999999999997">
      <c r="A59" s="715" t="s">
        <v>68</v>
      </c>
      <c r="B59" s="1191" t="s">
        <v>135</v>
      </c>
      <c r="C59" s="715" t="s">
        <v>1145</v>
      </c>
      <c r="D59" s="1476"/>
      <c r="E59" s="938" t="s">
        <v>1146</v>
      </c>
      <c r="F59" s="703" t="s">
        <v>1154</v>
      </c>
      <c r="G59" s="1511"/>
      <c r="H59" s="715"/>
      <c r="I59" s="1478"/>
      <c r="J59" s="715"/>
      <c r="K59" s="718"/>
      <c r="L59" s="1468"/>
      <c r="M59" s="718"/>
      <c r="N59" s="1511"/>
      <c r="O59" s="716"/>
      <c r="P59" s="716"/>
      <c r="Q59" s="716"/>
      <c r="R59" s="716"/>
      <c r="S59" s="182"/>
      <c r="T59" s="708">
        <v>0</v>
      </c>
    </row>
    <row r="60" spans="1:20" s="1470" customFormat="1" ht="35.1" customHeight="1">
      <c r="A60" s="715" t="s">
        <v>68</v>
      </c>
      <c r="B60" s="1191" t="s">
        <v>135</v>
      </c>
      <c r="C60" s="715" t="s">
        <v>1145</v>
      </c>
      <c r="D60" s="1476"/>
      <c r="E60" s="938" t="s">
        <v>1146</v>
      </c>
      <c r="F60" s="703" t="s">
        <v>1155</v>
      </c>
      <c r="G60" s="1511"/>
      <c r="H60" s="715"/>
      <c r="I60" s="1478"/>
      <c r="J60" s="715"/>
      <c r="K60" s="718"/>
      <c r="L60" s="1468"/>
      <c r="M60" s="718"/>
      <c r="N60" s="1511"/>
      <c r="O60" s="716"/>
      <c r="P60" s="716"/>
      <c r="Q60" s="716"/>
      <c r="R60" s="716"/>
      <c r="S60" s="182"/>
      <c r="T60" s="708">
        <v>0</v>
      </c>
    </row>
    <row r="61" spans="1:20" s="1470" customFormat="1" ht="38.1" customHeight="1">
      <c r="A61" s="715" t="s">
        <v>68</v>
      </c>
      <c r="B61" s="1191" t="s">
        <v>135</v>
      </c>
      <c r="C61" s="715" t="s">
        <v>1145</v>
      </c>
      <c r="D61" s="1476"/>
      <c r="E61" s="938" t="s">
        <v>1146</v>
      </c>
      <c r="F61" s="703" t="s">
        <v>1156</v>
      </c>
      <c r="G61" s="1511"/>
      <c r="H61" s="715"/>
      <c r="I61" s="1478"/>
      <c r="J61" s="715"/>
      <c r="K61" s="718"/>
      <c r="L61" s="1468"/>
      <c r="M61" s="718"/>
      <c r="N61" s="1511"/>
      <c r="O61" s="716"/>
      <c r="P61" s="716"/>
      <c r="Q61" s="716"/>
      <c r="R61" s="716"/>
      <c r="S61" s="182"/>
      <c r="T61" s="708">
        <v>0</v>
      </c>
    </row>
    <row r="62" spans="1:20" s="1470" customFormat="1" ht="34.799999999999997">
      <c r="A62" s="715" t="s">
        <v>68</v>
      </c>
      <c r="B62" s="1191" t="s">
        <v>135</v>
      </c>
      <c r="C62" s="715" t="s">
        <v>1145</v>
      </c>
      <c r="D62" s="1476"/>
      <c r="E62" s="938" t="s">
        <v>1146</v>
      </c>
      <c r="F62" s="703" t="s">
        <v>1157</v>
      </c>
      <c r="G62" s="1511"/>
      <c r="H62" s="715"/>
      <c r="I62" s="1478"/>
      <c r="J62" s="715"/>
      <c r="K62" s="718"/>
      <c r="L62" s="1468"/>
      <c r="M62" s="718"/>
      <c r="N62" s="1511"/>
      <c r="O62" s="716"/>
      <c r="P62" s="716"/>
      <c r="Q62" s="716"/>
      <c r="R62" s="716"/>
      <c r="S62" s="182"/>
      <c r="T62" s="708">
        <v>0</v>
      </c>
    </row>
    <row r="63" spans="1:20" s="1470" customFormat="1" ht="34.799999999999997">
      <c r="A63" s="715" t="s">
        <v>68</v>
      </c>
      <c r="B63" s="1191" t="s">
        <v>135</v>
      </c>
      <c r="C63" s="715" t="s">
        <v>1145</v>
      </c>
      <c r="D63" s="1476"/>
      <c r="E63" s="938" t="s">
        <v>1146</v>
      </c>
      <c r="F63" s="703" t="s">
        <v>1158</v>
      </c>
      <c r="G63" s="1511"/>
      <c r="H63" s="715"/>
      <c r="I63" s="1478"/>
      <c r="J63" s="715"/>
      <c r="K63" s="718"/>
      <c r="L63" s="1468"/>
      <c r="M63" s="718"/>
      <c r="N63" s="1511"/>
      <c r="O63" s="716"/>
      <c r="P63" s="716"/>
      <c r="Q63" s="716"/>
      <c r="R63" s="716"/>
      <c r="S63" s="182"/>
      <c r="T63" s="708">
        <v>0</v>
      </c>
    </row>
    <row r="64" spans="1:20" s="1470" customFormat="1" ht="34.799999999999997">
      <c r="A64" s="715" t="s">
        <v>68</v>
      </c>
      <c r="B64" s="1191" t="s">
        <v>135</v>
      </c>
      <c r="C64" s="715" t="s">
        <v>1145</v>
      </c>
      <c r="D64" s="1476"/>
      <c r="E64" s="938" t="s">
        <v>1146</v>
      </c>
      <c r="F64" s="1513" t="s">
        <v>1159</v>
      </c>
      <c r="G64" s="1511"/>
      <c r="H64" s="715"/>
      <c r="I64" s="1478"/>
      <c r="J64" s="715"/>
      <c r="K64" s="718"/>
      <c r="L64" s="1468"/>
      <c r="M64" s="718"/>
      <c r="N64" s="1511"/>
      <c r="O64" s="716"/>
      <c r="P64" s="716"/>
      <c r="Q64" s="716"/>
      <c r="R64" s="716"/>
      <c r="S64" s="182"/>
      <c r="T64" s="708">
        <v>0</v>
      </c>
    </row>
    <row r="65" spans="1:20" s="1470" customFormat="1" ht="52.2">
      <c r="A65" s="715" t="s">
        <v>68</v>
      </c>
      <c r="B65" s="1191" t="s">
        <v>135</v>
      </c>
      <c r="C65" s="715" t="s">
        <v>1145</v>
      </c>
      <c r="D65" s="1476"/>
      <c r="E65" s="938" t="s">
        <v>1146</v>
      </c>
      <c r="F65" s="1513" t="s">
        <v>1160</v>
      </c>
      <c r="G65" s="1511"/>
      <c r="H65" s="715"/>
      <c r="I65" s="1478"/>
      <c r="J65" s="715"/>
      <c r="K65" s="718"/>
      <c r="L65" s="1468"/>
      <c r="M65" s="718"/>
      <c r="N65" s="1511"/>
      <c r="O65" s="716"/>
      <c r="P65" s="716"/>
      <c r="Q65" s="716"/>
      <c r="R65" s="716"/>
      <c r="S65" s="182"/>
      <c r="T65" s="708">
        <v>0</v>
      </c>
    </row>
    <row r="66" spans="1:20" s="1470" customFormat="1" ht="330.75" customHeight="1">
      <c r="A66" s="715" t="s">
        <v>68</v>
      </c>
      <c r="B66" s="1434" t="s">
        <v>164</v>
      </c>
      <c r="C66" s="715" t="s">
        <v>1161</v>
      </c>
      <c r="D66" s="715"/>
      <c r="E66" s="1480" t="s">
        <v>1162</v>
      </c>
      <c r="F66" s="716" t="s">
        <v>1163</v>
      </c>
      <c r="G66" s="1477" t="s">
        <v>1164</v>
      </c>
      <c r="H66" s="715" t="s">
        <v>1165</v>
      </c>
      <c r="I66" s="1478">
        <v>9175000</v>
      </c>
      <c r="J66" s="1481" t="s">
        <v>1035</v>
      </c>
      <c r="K66" s="1482">
        <v>0.15</v>
      </c>
      <c r="L66" s="1468">
        <v>0.15</v>
      </c>
      <c r="M66" s="1482" t="s">
        <v>795</v>
      </c>
      <c r="N66" s="1477" t="s">
        <v>1166</v>
      </c>
      <c r="O66" s="716" t="s">
        <v>1167</v>
      </c>
      <c r="P66" s="716" t="s">
        <v>1142</v>
      </c>
      <c r="Q66" s="716" t="s">
        <v>152</v>
      </c>
      <c r="R66" s="716" t="s">
        <v>1168</v>
      </c>
      <c r="S66" s="182"/>
      <c r="T66" s="708">
        <v>0</v>
      </c>
    </row>
    <row r="67" spans="1:20" s="1470" customFormat="1" ht="281.25" customHeight="1">
      <c r="A67" s="715" t="s">
        <v>68</v>
      </c>
      <c r="B67" s="1434" t="s">
        <v>164</v>
      </c>
      <c r="C67" s="715" t="s">
        <v>1169</v>
      </c>
      <c r="D67" s="715"/>
      <c r="E67" s="1485" t="s">
        <v>1170</v>
      </c>
      <c r="F67" s="1513" t="s">
        <v>1171</v>
      </c>
      <c r="G67" s="1477" t="s">
        <v>795</v>
      </c>
      <c r="H67" s="715" t="s">
        <v>68</v>
      </c>
      <c r="I67" s="1486">
        <v>3200000</v>
      </c>
      <c r="J67" s="1487" t="s">
        <v>1172</v>
      </c>
      <c r="K67" s="1482">
        <v>0</v>
      </c>
      <c r="L67" s="1468">
        <v>0</v>
      </c>
      <c r="M67" s="1482" t="s">
        <v>795</v>
      </c>
      <c r="N67" s="716" t="s">
        <v>795</v>
      </c>
      <c r="O67" s="716" t="s">
        <v>1173</v>
      </c>
      <c r="P67" s="716" t="s">
        <v>795</v>
      </c>
      <c r="Q67" s="716" t="s">
        <v>182</v>
      </c>
      <c r="R67" s="716" t="s">
        <v>795</v>
      </c>
      <c r="S67" s="182"/>
      <c r="T67" s="1483">
        <v>0</v>
      </c>
    </row>
    <row r="68" spans="1:20" s="1470" customFormat="1" ht="99" customHeight="1">
      <c r="A68" s="715" t="s">
        <v>68</v>
      </c>
      <c r="B68" s="1191" t="s">
        <v>190</v>
      </c>
      <c r="C68" s="715" t="s">
        <v>1174</v>
      </c>
      <c r="D68" s="1476"/>
      <c r="E68" s="938" t="s">
        <v>1175</v>
      </c>
      <c r="F68" s="1334" t="s">
        <v>1176</v>
      </c>
      <c r="G68" s="1477" t="s">
        <v>795</v>
      </c>
      <c r="H68" s="715" t="s">
        <v>795</v>
      </c>
      <c r="I68" s="1486" t="s">
        <v>795</v>
      </c>
      <c r="J68" s="766" t="s">
        <v>1177</v>
      </c>
      <c r="K68" s="718">
        <v>0</v>
      </c>
      <c r="L68" s="1468">
        <v>0</v>
      </c>
      <c r="M68" s="718" t="s">
        <v>795</v>
      </c>
      <c r="N68" s="716" t="s">
        <v>795</v>
      </c>
      <c r="O68" s="716" t="s">
        <v>795</v>
      </c>
      <c r="P68" s="716" t="s">
        <v>1178</v>
      </c>
      <c r="Q68" s="716" t="s">
        <v>1178</v>
      </c>
      <c r="R68" s="716" t="s">
        <v>1179</v>
      </c>
      <c r="S68" s="182"/>
      <c r="T68" s="1483">
        <v>0</v>
      </c>
    </row>
    <row r="69" spans="1:20" s="1470" customFormat="1" ht="252" customHeight="1">
      <c r="A69" s="715" t="s">
        <v>68</v>
      </c>
      <c r="B69" s="1191" t="s">
        <v>190</v>
      </c>
      <c r="C69" s="715" t="s">
        <v>1180</v>
      </c>
      <c r="D69" s="1476"/>
      <c r="E69" s="938" t="s">
        <v>1181</v>
      </c>
      <c r="F69" s="1334" t="s">
        <v>1182</v>
      </c>
      <c r="G69" s="1514" t="s">
        <v>1183</v>
      </c>
      <c r="H69" s="1434" t="s">
        <v>1184</v>
      </c>
      <c r="I69" s="1486">
        <v>300000</v>
      </c>
      <c r="J69" s="715" t="s">
        <v>140</v>
      </c>
      <c r="K69" s="718">
        <v>0.2</v>
      </c>
      <c r="L69" s="1468">
        <v>0.2</v>
      </c>
      <c r="M69" s="718" t="s">
        <v>795</v>
      </c>
      <c r="N69" s="716" t="s">
        <v>1185</v>
      </c>
      <c r="O69" s="716" t="s">
        <v>1186</v>
      </c>
      <c r="P69" s="716" t="s">
        <v>152</v>
      </c>
      <c r="Q69" s="716" t="s">
        <v>152</v>
      </c>
      <c r="R69" s="716" t="s">
        <v>1187</v>
      </c>
      <c r="S69" s="182"/>
      <c r="T69" s="1483">
        <v>0.5</v>
      </c>
    </row>
    <row r="70" spans="1:20" s="1470" customFormat="1" ht="69.599999999999994">
      <c r="A70" s="715" t="s">
        <v>68</v>
      </c>
      <c r="B70" s="1191" t="s">
        <v>190</v>
      </c>
      <c r="C70" s="715" t="s">
        <v>1180</v>
      </c>
      <c r="D70" s="1476"/>
      <c r="E70" s="938" t="s">
        <v>1181</v>
      </c>
      <c r="F70" s="1512" t="s">
        <v>1188</v>
      </c>
      <c r="G70" s="1514" t="s">
        <v>1185</v>
      </c>
      <c r="H70" s="1434"/>
      <c r="I70" s="1486"/>
      <c r="J70" s="715"/>
      <c r="K70" s="718"/>
      <c r="L70" s="1468"/>
      <c r="M70" s="718"/>
      <c r="N70" s="716"/>
      <c r="O70" s="716"/>
      <c r="P70" s="716"/>
      <c r="Q70" s="716"/>
      <c r="R70" s="716"/>
      <c r="S70" s="182"/>
      <c r="T70" s="1483">
        <v>0.5</v>
      </c>
    </row>
    <row r="71" spans="1:20" s="1470" customFormat="1" ht="52.2">
      <c r="A71" s="715" t="s">
        <v>68</v>
      </c>
      <c r="B71" s="1191" t="s">
        <v>190</v>
      </c>
      <c r="C71" s="715" t="s">
        <v>1180</v>
      </c>
      <c r="D71" s="1476"/>
      <c r="E71" s="938" t="s">
        <v>1181</v>
      </c>
      <c r="F71" s="1512" t="s">
        <v>1189</v>
      </c>
      <c r="G71" s="1477"/>
      <c r="H71" s="1434"/>
      <c r="I71" s="1486"/>
      <c r="J71" s="715"/>
      <c r="K71" s="718"/>
      <c r="L71" s="1468"/>
      <c r="M71" s="718"/>
      <c r="N71" s="716"/>
      <c r="O71" s="716"/>
      <c r="P71" s="716"/>
      <c r="Q71" s="716"/>
      <c r="R71" s="716"/>
      <c r="S71" s="182"/>
      <c r="T71" s="1483">
        <v>0</v>
      </c>
    </row>
    <row r="72" spans="1:20" s="1470" customFormat="1" ht="252" customHeight="1">
      <c r="A72" s="715" t="s">
        <v>68</v>
      </c>
      <c r="B72" s="1191" t="s">
        <v>190</v>
      </c>
      <c r="C72" s="715" t="s">
        <v>1180</v>
      </c>
      <c r="D72" s="138"/>
      <c r="E72" s="1490" t="s">
        <v>1181</v>
      </c>
      <c r="F72" s="1512" t="s">
        <v>1190</v>
      </c>
      <c r="G72" s="1477"/>
      <c r="H72" s="1434"/>
      <c r="I72" s="1486"/>
      <c r="J72" s="715"/>
      <c r="K72" s="718"/>
      <c r="L72" s="1468"/>
      <c r="M72" s="718"/>
      <c r="N72" s="716"/>
      <c r="O72" s="716"/>
      <c r="P72" s="716"/>
      <c r="Q72" s="716"/>
      <c r="R72" s="716"/>
      <c r="S72" s="182"/>
      <c r="T72" s="1483">
        <v>0</v>
      </c>
    </row>
    <row r="73" spans="1:20" s="1470" customFormat="1" ht="104.4">
      <c r="A73" s="715" t="s">
        <v>68</v>
      </c>
      <c r="B73" s="1489" t="s">
        <v>238</v>
      </c>
      <c r="C73" s="715" t="s">
        <v>1191</v>
      </c>
      <c r="D73" s="138"/>
      <c r="E73" s="1490" t="s">
        <v>1192</v>
      </c>
      <c r="F73" s="1512" t="s">
        <v>1193</v>
      </c>
      <c r="G73" s="1477" t="s">
        <v>1194</v>
      </c>
      <c r="H73" s="1434" t="s">
        <v>1184</v>
      </c>
      <c r="I73" s="1486">
        <v>200000</v>
      </c>
      <c r="J73" s="1466" t="s">
        <v>140</v>
      </c>
      <c r="K73" s="1467">
        <v>0.3</v>
      </c>
      <c r="L73" s="1468">
        <v>0.3</v>
      </c>
      <c r="M73" s="1467" t="s">
        <v>795</v>
      </c>
      <c r="N73" s="719" t="s">
        <v>1195</v>
      </c>
      <c r="O73" s="716" t="s">
        <v>1196</v>
      </c>
      <c r="P73" s="716" t="s">
        <v>144</v>
      </c>
      <c r="Q73" s="716" t="s">
        <v>795</v>
      </c>
      <c r="R73" s="716" t="s">
        <v>795</v>
      </c>
      <c r="S73" s="182" t="s">
        <v>139</v>
      </c>
      <c r="T73" s="1483">
        <v>0</v>
      </c>
    </row>
    <row r="74" spans="1:20" s="1470" customFormat="1" ht="34.799999999999997">
      <c r="A74" s="715" t="s">
        <v>68</v>
      </c>
      <c r="B74" s="1489" t="s">
        <v>238</v>
      </c>
      <c r="C74" s="715" t="s">
        <v>1191</v>
      </c>
      <c r="D74" s="138"/>
      <c r="E74" s="1490" t="s">
        <v>1192</v>
      </c>
      <c r="F74" s="1512" t="s">
        <v>1197</v>
      </c>
      <c r="G74" s="1477"/>
      <c r="H74" s="1434"/>
      <c r="I74" s="1486"/>
      <c r="J74" s="1466"/>
      <c r="K74" s="1467"/>
      <c r="L74" s="1468"/>
      <c r="M74" s="1467"/>
      <c r="N74" s="719"/>
      <c r="O74" s="716"/>
      <c r="P74" s="716"/>
      <c r="Q74" s="716"/>
      <c r="R74" s="716"/>
      <c r="S74" s="182"/>
      <c r="T74" s="1483">
        <v>0</v>
      </c>
    </row>
    <row r="75" spans="1:20" s="1470" customFormat="1" ht="52.2">
      <c r="A75" s="715" t="s">
        <v>68</v>
      </c>
      <c r="B75" s="1489" t="s">
        <v>238</v>
      </c>
      <c r="C75" s="715" t="s">
        <v>1191</v>
      </c>
      <c r="D75" s="138"/>
      <c r="E75" s="1490" t="s">
        <v>1192</v>
      </c>
      <c r="F75" s="1512" t="s">
        <v>1198</v>
      </c>
      <c r="G75" s="1477"/>
      <c r="H75" s="1434"/>
      <c r="I75" s="1486"/>
      <c r="J75" s="1466"/>
      <c r="K75" s="1467"/>
      <c r="L75" s="1468"/>
      <c r="M75" s="1467"/>
      <c r="N75" s="719"/>
      <c r="O75" s="716"/>
      <c r="P75" s="716"/>
      <c r="Q75" s="716"/>
      <c r="R75" s="716"/>
      <c r="S75" s="182"/>
      <c r="T75" s="1483">
        <v>0</v>
      </c>
    </row>
    <row r="76" spans="1:20" s="1470" customFormat="1" ht="34.799999999999997">
      <c r="A76" s="715" t="s">
        <v>68</v>
      </c>
      <c r="B76" s="1489" t="s">
        <v>238</v>
      </c>
      <c r="C76" s="715" t="s">
        <v>1191</v>
      </c>
      <c r="D76" s="138"/>
      <c r="E76" s="1490" t="s">
        <v>1192</v>
      </c>
      <c r="F76" s="1512" t="s">
        <v>1199</v>
      </c>
      <c r="G76" s="1477"/>
      <c r="H76" s="1434"/>
      <c r="I76" s="1486"/>
      <c r="J76" s="1466"/>
      <c r="K76" s="1467"/>
      <c r="L76" s="1468"/>
      <c r="M76" s="1467"/>
      <c r="N76" s="719"/>
      <c r="O76" s="716"/>
      <c r="P76" s="716"/>
      <c r="Q76" s="716"/>
      <c r="R76" s="716"/>
      <c r="S76" s="182"/>
      <c r="T76" s="1483">
        <v>0</v>
      </c>
    </row>
    <row r="77" spans="1:20" s="1470" customFormat="1" ht="120" customHeight="1">
      <c r="A77" s="715" t="s">
        <v>68</v>
      </c>
      <c r="B77" s="1489" t="s">
        <v>238</v>
      </c>
      <c r="C77" s="715" t="s">
        <v>1200</v>
      </c>
      <c r="D77" s="138"/>
      <c r="E77" s="1490" t="s">
        <v>1201</v>
      </c>
      <c r="F77" s="1334" t="s">
        <v>1202</v>
      </c>
      <c r="G77" s="1477" t="s">
        <v>795</v>
      </c>
      <c r="H77" s="715" t="s">
        <v>795</v>
      </c>
      <c r="I77" s="1486">
        <v>35000000</v>
      </c>
      <c r="J77" s="766" t="s">
        <v>1177</v>
      </c>
      <c r="K77" s="1467">
        <v>0</v>
      </c>
      <c r="L77" s="1467">
        <v>0</v>
      </c>
      <c r="M77" s="1467" t="s">
        <v>795</v>
      </c>
      <c r="N77" s="716" t="s">
        <v>795</v>
      </c>
      <c r="O77" s="716" t="s">
        <v>795</v>
      </c>
      <c r="P77" s="716" t="s">
        <v>364</v>
      </c>
      <c r="Q77" s="716" t="s">
        <v>364</v>
      </c>
      <c r="R77" s="716" t="s">
        <v>1203</v>
      </c>
      <c r="S77" s="182"/>
      <c r="T77" s="1483">
        <v>0</v>
      </c>
    </row>
    <row r="78" spans="1:20" s="1470" customFormat="1" ht="120" customHeight="1">
      <c r="A78" s="715" t="s">
        <v>68</v>
      </c>
      <c r="B78" s="1489" t="s">
        <v>238</v>
      </c>
      <c r="C78" s="715" t="s">
        <v>1200</v>
      </c>
      <c r="D78" s="138"/>
      <c r="E78" s="1490" t="s">
        <v>1201</v>
      </c>
      <c r="F78" s="1512" t="s">
        <v>1204</v>
      </c>
      <c r="G78" s="1477"/>
      <c r="H78" s="715"/>
      <c r="I78" s="1486"/>
      <c r="J78" s="766"/>
      <c r="K78" s="1467"/>
      <c r="L78" s="1467"/>
      <c r="M78" s="1467"/>
      <c r="N78" s="716"/>
      <c r="O78" s="716"/>
      <c r="P78" s="716"/>
      <c r="Q78" s="716"/>
      <c r="R78" s="716"/>
      <c r="S78" s="182"/>
      <c r="T78" s="1483">
        <v>0</v>
      </c>
    </row>
    <row r="79" spans="1:20" s="1463" customFormat="1" ht="226.8" thickBot="1">
      <c r="A79" s="1387" t="s">
        <v>68</v>
      </c>
      <c r="B79" s="1488" t="s">
        <v>238</v>
      </c>
      <c r="C79" s="1387" t="s">
        <v>1205</v>
      </c>
      <c r="D79" s="1473"/>
      <c r="E79" s="1474" t="s">
        <v>1206</v>
      </c>
      <c r="F79" s="1319" t="s">
        <v>1207</v>
      </c>
      <c r="G79" s="1475" t="s">
        <v>1208</v>
      </c>
      <c r="H79" s="1491" t="s">
        <v>1209</v>
      </c>
      <c r="I79" s="1484">
        <v>2480000</v>
      </c>
      <c r="J79" s="1461" t="s">
        <v>140</v>
      </c>
      <c r="K79" s="1462">
        <v>0.3</v>
      </c>
      <c r="L79" s="1462">
        <v>0.3</v>
      </c>
      <c r="M79" s="1462" t="s">
        <v>795</v>
      </c>
      <c r="N79" s="1359" t="s">
        <v>1210</v>
      </c>
      <c r="O79" s="1429" t="s">
        <v>1211</v>
      </c>
      <c r="P79" s="1429" t="s">
        <v>1142</v>
      </c>
      <c r="Q79" s="1429" t="s">
        <v>152</v>
      </c>
      <c r="R79" s="1429" t="s">
        <v>1168</v>
      </c>
      <c r="S79" s="1281"/>
      <c r="T79" s="1479">
        <v>0.5</v>
      </c>
    </row>
    <row r="80" spans="1:20" ht="34.799999999999997">
      <c r="A80" s="243" t="s">
        <v>68</v>
      </c>
      <c r="B80" s="256" t="s">
        <v>238</v>
      </c>
      <c r="C80" s="243" t="s">
        <v>1205</v>
      </c>
      <c r="D80" s="287"/>
      <c r="E80" s="249" t="s">
        <v>1206</v>
      </c>
      <c r="F80" s="918" t="s">
        <v>1212</v>
      </c>
      <c r="G80" s="251"/>
      <c r="H80" s="259"/>
      <c r="I80" s="254"/>
      <c r="J80" s="257"/>
      <c r="K80" s="258"/>
      <c r="L80" s="258"/>
      <c r="M80" s="258"/>
      <c r="N80" s="245"/>
      <c r="O80" s="244"/>
      <c r="P80" s="244"/>
      <c r="Q80" s="244"/>
      <c r="R80" s="244"/>
      <c r="S80" s="252"/>
      <c r="T80" s="1471">
        <v>0</v>
      </c>
    </row>
    <row r="81" spans="1:20" ht="34.799999999999997">
      <c r="A81" s="714" t="s">
        <v>68</v>
      </c>
      <c r="B81" s="1492" t="s">
        <v>238</v>
      </c>
      <c r="C81" s="714" t="s">
        <v>1205</v>
      </c>
      <c r="D81" s="89"/>
      <c r="E81" s="939" t="s">
        <v>1206</v>
      </c>
      <c r="F81" s="1493" t="s">
        <v>1213</v>
      </c>
      <c r="G81" s="1494"/>
      <c r="H81" s="1495"/>
      <c r="I81" s="1496"/>
      <c r="J81" s="1497"/>
      <c r="K81" s="1498"/>
      <c r="L81" s="1498"/>
      <c r="M81" s="1498"/>
      <c r="N81" s="233"/>
      <c r="O81" s="717"/>
      <c r="P81" s="717"/>
      <c r="Q81" s="717"/>
      <c r="R81" s="717"/>
      <c r="S81" s="1355"/>
      <c r="T81" s="1483">
        <v>0</v>
      </c>
    </row>
    <row r="82" spans="1:20" s="1463" customFormat="1" ht="35.4" thickBot="1">
      <c r="A82" s="1387" t="s">
        <v>68</v>
      </c>
      <c r="B82" s="1488" t="s">
        <v>238</v>
      </c>
      <c r="C82" s="1387" t="s">
        <v>1205</v>
      </c>
      <c r="D82" s="1473"/>
      <c r="E82" s="1474" t="s">
        <v>1206</v>
      </c>
      <c r="F82" s="1499" t="s">
        <v>1214</v>
      </c>
      <c r="G82" s="1475"/>
      <c r="H82" s="1491"/>
      <c r="I82" s="1484"/>
      <c r="J82" s="1461"/>
      <c r="K82" s="1462"/>
      <c r="L82" s="1462"/>
      <c r="M82" s="1462"/>
      <c r="N82" s="1359"/>
      <c r="O82" s="1429"/>
      <c r="P82" s="1429"/>
      <c r="Q82" s="1429"/>
      <c r="R82" s="1429"/>
      <c r="S82" s="1281"/>
      <c r="T82" s="1479">
        <v>0</v>
      </c>
    </row>
    <row r="83" spans="1:20" ht="238.5" customHeight="1">
      <c r="A83" s="243" t="s">
        <v>68</v>
      </c>
      <c r="B83" s="248" t="s">
        <v>264</v>
      </c>
      <c r="C83" s="243" t="s">
        <v>1215</v>
      </c>
      <c r="D83" s="287"/>
      <c r="E83" s="249" t="s">
        <v>1216</v>
      </c>
      <c r="F83" s="250" t="s">
        <v>1217</v>
      </c>
      <c r="G83" s="260" t="s">
        <v>1218</v>
      </c>
      <c r="H83" s="253" t="s">
        <v>1219</v>
      </c>
      <c r="I83" s="254">
        <v>500000</v>
      </c>
      <c r="J83" s="257" t="s">
        <v>140</v>
      </c>
      <c r="K83" s="258">
        <v>0.5</v>
      </c>
      <c r="L83" s="258">
        <v>0.6</v>
      </c>
      <c r="M83" s="258" t="s">
        <v>795</v>
      </c>
      <c r="N83" s="245" t="s">
        <v>1220</v>
      </c>
      <c r="O83" s="261" t="s">
        <v>1221</v>
      </c>
      <c r="P83" s="243" t="s">
        <v>1222</v>
      </c>
      <c r="Q83" s="243" t="s">
        <v>355</v>
      </c>
      <c r="R83" s="244" t="s">
        <v>1223</v>
      </c>
      <c r="S83" s="252"/>
      <c r="T83" s="1471">
        <v>1</v>
      </c>
    </row>
    <row r="84" spans="1:20" ht="238.5" customHeight="1">
      <c r="A84" s="714" t="s">
        <v>68</v>
      </c>
      <c r="B84" s="1192" t="s">
        <v>264</v>
      </c>
      <c r="C84" s="714" t="s">
        <v>1215</v>
      </c>
      <c r="D84" s="89"/>
      <c r="E84" s="939" t="s">
        <v>1216</v>
      </c>
      <c r="F84" s="1493" t="s">
        <v>1224</v>
      </c>
      <c r="G84" s="1500" t="s">
        <v>1225</v>
      </c>
      <c r="H84" s="1501"/>
      <c r="I84" s="1496"/>
      <c r="J84" s="1497"/>
      <c r="K84" s="1498"/>
      <c r="L84" s="1498"/>
      <c r="M84" s="1498"/>
      <c r="N84" s="233"/>
      <c r="O84" s="1502"/>
      <c r="P84" s="714"/>
      <c r="Q84" s="714"/>
      <c r="R84" s="717"/>
      <c r="S84" s="1355"/>
      <c r="T84" s="1483">
        <v>1</v>
      </c>
    </row>
    <row r="85" spans="1:20" s="1463" customFormat="1" ht="238.5" customHeight="1" thickBot="1">
      <c r="A85" s="1387" t="s">
        <v>68</v>
      </c>
      <c r="B85" s="1472" t="s">
        <v>264</v>
      </c>
      <c r="C85" s="1387" t="s">
        <v>1215</v>
      </c>
      <c r="D85" s="1473"/>
      <c r="E85" s="1474" t="s">
        <v>1216</v>
      </c>
      <c r="F85" s="1499" t="s">
        <v>1226</v>
      </c>
      <c r="G85" s="1503" t="s">
        <v>1227</v>
      </c>
      <c r="H85" s="1219"/>
      <c r="I85" s="1484"/>
      <c r="J85" s="1461"/>
      <c r="K85" s="1462"/>
      <c r="L85" s="1462"/>
      <c r="M85" s="1462"/>
      <c r="N85" s="1359"/>
      <c r="O85" s="1504"/>
      <c r="P85" s="1387"/>
      <c r="Q85" s="1387"/>
      <c r="R85" s="1429"/>
      <c r="S85" s="1281"/>
      <c r="T85" s="1479">
        <v>1</v>
      </c>
    </row>
    <row r="86" spans="1:20" ht="243.6">
      <c r="A86" s="243" t="s">
        <v>68</v>
      </c>
      <c r="B86" s="248" t="s">
        <v>264</v>
      </c>
      <c r="C86" s="243" t="s">
        <v>1228</v>
      </c>
      <c r="D86" s="287"/>
      <c r="E86" s="249" t="s">
        <v>1229</v>
      </c>
      <c r="F86" s="918" t="s">
        <v>1230</v>
      </c>
      <c r="G86" s="251" t="s">
        <v>795</v>
      </c>
      <c r="H86" s="243" t="s">
        <v>795</v>
      </c>
      <c r="I86" s="254" t="s">
        <v>795</v>
      </c>
      <c r="J86" s="1505" t="s">
        <v>1231</v>
      </c>
      <c r="K86" s="258">
        <v>0</v>
      </c>
      <c r="L86" s="252">
        <v>0</v>
      </c>
      <c r="M86" s="258" t="s">
        <v>795</v>
      </c>
      <c r="N86" s="244" t="s">
        <v>795</v>
      </c>
      <c r="O86" s="244" t="s">
        <v>795</v>
      </c>
      <c r="P86" s="252" t="s">
        <v>1232</v>
      </c>
      <c r="Q86" s="252" t="s">
        <v>1232</v>
      </c>
      <c r="R86" s="262" t="s">
        <v>1233</v>
      </c>
      <c r="S86" s="252"/>
      <c r="T86" s="709">
        <v>0</v>
      </c>
    </row>
    <row r="87" spans="1:20" ht="34.799999999999997">
      <c r="A87" s="243" t="s">
        <v>68</v>
      </c>
      <c r="B87" s="248" t="s">
        <v>264</v>
      </c>
      <c r="C87" s="243" t="s">
        <v>1228</v>
      </c>
      <c r="D87" s="287"/>
      <c r="E87" s="249" t="s">
        <v>1229</v>
      </c>
      <c r="F87" s="918" t="s">
        <v>1234</v>
      </c>
      <c r="G87" s="251"/>
      <c r="H87" s="243"/>
      <c r="I87" s="254"/>
      <c r="J87" s="257"/>
      <c r="K87" s="258"/>
      <c r="L87" s="252"/>
      <c r="M87" s="258"/>
      <c r="N87" s="244"/>
      <c r="O87" s="244"/>
      <c r="P87" s="252"/>
      <c r="Q87" s="252"/>
      <c r="R87" s="262"/>
      <c r="S87" s="252"/>
      <c r="T87" s="709">
        <v>0</v>
      </c>
    </row>
    <row r="88" spans="1:20" ht="34.799999999999997">
      <c r="A88" s="243" t="s">
        <v>68</v>
      </c>
      <c r="B88" s="248" t="s">
        <v>264</v>
      </c>
      <c r="C88" s="243" t="s">
        <v>1228</v>
      </c>
      <c r="D88" s="287"/>
      <c r="E88" s="249" t="s">
        <v>1229</v>
      </c>
      <c r="F88" s="918" t="s">
        <v>1235</v>
      </c>
      <c r="G88" s="251"/>
      <c r="H88" s="243"/>
      <c r="I88" s="254"/>
      <c r="J88" s="257"/>
      <c r="K88" s="258"/>
      <c r="L88" s="252"/>
      <c r="M88" s="258"/>
      <c r="N88" s="244"/>
      <c r="O88" s="244"/>
      <c r="P88" s="252"/>
      <c r="Q88" s="252"/>
      <c r="R88" s="262"/>
      <c r="S88" s="252"/>
      <c r="T88" s="709">
        <v>0</v>
      </c>
    </row>
    <row r="89" spans="1:20" ht="34.799999999999997">
      <c r="A89" s="243" t="s">
        <v>68</v>
      </c>
      <c r="B89" s="248" t="s">
        <v>264</v>
      </c>
      <c r="C89" s="243" t="s">
        <v>1228</v>
      </c>
      <c r="D89" s="287"/>
      <c r="E89" s="249" t="s">
        <v>1229</v>
      </c>
      <c r="F89" s="918" t="s">
        <v>1236</v>
      </c>
      <c r="G89" s="251"/>
      <c r="H89" s="243"/>
      <c r="I89" s="254"/>
      <c r="J89" s="257"/>
      <c r="K89" s="258"/>
      <c r="L89" s="252"/>
      <c r="M89" s="258"/>
      <c r="N89" s="244"/>
      <c r="O89" s="244"/>
      <c r="P89" s="252"/>
      <c r="Q89" s="252"/>
      <c r="R89" s="262"/>
      <c r="S89" s="252"/>
      <c r="T89" s="709">
        <v>0</v>
      </c>
    </row>
    <row r="90" spans="1:20" s="33" customFormat="1" ht="123.6" customHeight="1">
      <c r="A90" s="256" t="s">
        <v>68</v>
      </c>
      <c r="B90" s="263" t="s">
        <v>264</v>
      </c>
      <c r="C90" s="256" t="s">
        <v>1237</v>
      </c>
      <c r="D90" s="270"/>
      <c r="E90" s="264" t="s">
        <v>1238</v>
      </c>
      <c r="F90" s="1506" t="s">
        <v>1239</v>
      </c>
      <c r="G90" s="260" t="s">
        <v>795</v>
      </c>
      <c r="H90" s="256" t="s">
        <v>795</v>
      </c>
      <c r="I90" s="265" t="s">
        <v>795</v>
      </c>
      <c r="J90" s="255" t="s">
        <v>1177</v>
      </c>
      <c r="K90" s="266">
        <v>0.2</v>
      </c>
      <c r="L90" s="266">
        <v>0.2</v>
      </c>
      <c r="M90" s="266" t="s">
        <v>795</v>
      </c>
      <c r="N90" s="267" t="s">
        <v>1240</v>
      </c>
      <c r="O90" s="267" t="s">
        <v>1241</v>
      </c>
      <c r="P90" s="262" t="s">
        <v>1242</v>
      </c>
      <c r="Q90" s="262" t="s">
        <v>1243</v>
      </c>
      <c r="R90" s="262" t="s">
        <v>795</v>
      </c>
      <c r="S90" s="268"/>
      <c r="T90" s="709">
        <v>0</v>
      </c>
    </row>
    <row r="91" spans="1:20" s="33" customFormat="1" ht="52.2">
      <c r="A91" s="256" t="s">
        <v>68</v>
      </c>
      <c r="B91" s="263" t="s">
        <v>264</v>
      </c>
      <c r="C91" s="256" t="s">
        <v>1237</v>
      </c>
      <c r="D91" s="270"/>
      <c r="E91" s="264" t="s">
        <v>1238</v>
      </c>
      <c r="F91" s="1506" t="s">
        <v>1244</v>
      </c>
      <c r="G91" s="260"/>
      <c r="H91" s="256"/>
      <c r="I91" s="265"/>
      <c r="J91" s="255"/>
      <c r="K91" s="266"/>
      <c r="L91" s="266"/>
      <c r="M91" s="266"/>
      <c r="N91" s="267"/>
      <c r="O91" s="267"/>
      <c r="P91" s="262"/>
      <c r="Q91" s="262"/>
      <c r="R91" s="262"/>
      <c r="S91" s="268"/>
      <c r="T91" s="709">
        <v>0</v>
      </c>
    </row>
    <row r="92" spans="1:20" s="33" customFormat="1" ht="52.2">
      <c r="A92" s="256" t="s">
        <v>68</v>
      </c>
      <c r="B92" s="263" t="s">
        <v>264</v>
      </c>
      <c r="C92" s="256" t="s">
        <v>1237</v>
      </c>
      <c r="D92" s="270"/>
      <c r="E92" s="264" t="s">
        <v>1238</v>
      </c>
      <c r="F92" s="1506" t="s">
        <v>1245</v>
      </c>
      <c r="G92" s="260"/>
      <c r="H92" s="256"/>
      <c r="I92" s="265"/>
      <c r="J92" s="255"/>
      <c r="K92" s="266"/>
      <c r="L92" s="266"/>
      <c r="M92" s="266"/>
      <c r="N92" s="267"/>
      <c r="O92" s="267"/>
      <c r="P92" s="262"/>
      <c r="Q92" s="262"/>
      <c r="R92" s="262"/>
      <c r="S92" s="268"/>
      <c r="T92" s="709">
        <v>0</v>
      </c>
    </row>
    <row r="93" spans="1:20" s="33" customFormat="1" ht="330.75" customHeight="1">
      <c r="A93" s="256" t="s">
        <v>68</v>
      </c>
      <c r="B93" s="263" t="s">
        <v>294</v>
      </c>
      <c r="C93" s="256" t="s">
        <v>1246</v>
      </c>
      <c r="D93" s="270"/>
      <c r="E93" s="264" t="s">
        <v>1247</v>
      </c>
      <c r="F93" s="264" t="s">
        <v>1248</v>
      </c>
      <c r="G93" s="264" t="s">
        <v>1249</v>
      </c>
      <c r="H93" s="256" t="s">
        <v>1250</v>
      </c>
      <c r="I93" s="265">
        <v>1040000</v>
      </c>
      <c r="J93" s="269" t="s">
        <v>140</v>
      </c>
      <c r="K93" s="266">
        <v>0.1</v>
      </c>
      <c r="L93" s="266">
        <v>0.1</v>
      </c>
      <c r="M93" s="266" t="s">
        <v>795</v>
      </c>
      <c r="N93" s="267" t="s">
        <v>1251</v>
      </c>
      <c r="O93" s="262" t="s">
        <v>1252</v>
      </c>
      <c r="P93" s="262" t="s">
        <v>1253</v>
      </c>
      <c r="Q93" s="262" t="s">
        <v>1254</v>
      </c>
      <c r="R93" s="262" t="s">
        <v>1255</v>
      </c>
      <c r="S93" s="268"/>
      <c r="T93" s="709">
        <v>0</v>
      </c>
    </row>
    <row r="94" spans="1:20" s="33" customFormat="1" ht="178.5" customHeight="1">
      <c r="A94" s="256" t="s">
        <v>68</v>
      </c>
      <c r="B94" s="263" t="s">
        <v>294</v>
      </c>
      <c r="C94" s="256" t="s">
        <v>1256</v>
      </c>
      <c r="D94" s="270"/>
      <c r="E94" s="264" t="s">
        <v>1257</v>
      </c>
      <c r="F94" s="264" t="s">
        <v>1258</v>
      </c>
      <c r="G94" s="264" t="s">
        <v>1259</v>
      </c>
      <c r="H94" s="256" t="s">
        <v>1260</v>
      </c>
      <c r="I94" s="265">
        <v>2100000</v>
      </c>
      <c r="J94" s="269" t="s">
        <v>140</v>
      </c>
      <c r="K94" s="266">
        <v>0.5</v>
      </c>
      <c r="L94" s="266">
        <v>0.5</v>
      </c>
      <c r="M94" s="266" t="s">
        <v>795</v>
      </c>
      <c r="N94" s="262" t="s">
        <v>1261</v>
      </c>
      <c r="O94" s="262" t="s">
        <v>1262</v>
      </c>
      <c r="P94" s="262" t="s">
        <v>1263</v>
      </c>
      <c r="Q94" s="262" t="s">
        <v>182</v>
      </c>
      <c r="R94" s="262" t="s">
        <v>795</v>
      </c>
      <c r="S94" s="268"/>
      <c r="T94" s="1507">
        <v>1</v>
      </c>
    </row>
    <row r="95" spans="1:20" s="33" customFormat="1" ht="188.4" customHeight="1">
      <c r="A95" s="256" t="s">
        <v>68</v>
      </c>
      <c r="B95" s="263" t="s">
        <v>294</v>
      </c>
      <c r="C95" s="256" t="s">
        <v>1264</v>
      </c>
      <c r="D95" s="270"/>
      <c r="E95" s="264" t="s">
        <v>1265</v>
      </c>
      <c r="F95" s="1506" t="s">
        <v>1266</v>
      </c>
      <c r="G95" s="264" t="s">
        <v>1267</v>
      </c>
      <c r="H95" s="270" t="s">
        <v>1268</v>
      </c>
      <c r="I95" s="265">
        <v>9000000</v>
      </c>
      <c r="J95" s="269" t="s">
        <v>140</v>
      </c>
      <c r="K95" s="266">
        <v>0.5</v>
      </c>
      <c r="L95" s="266">
        <v>0.5</v>
      </c>
      <c r="M95" s="266" t="s">
        <v>795</v>
      </c>
      <c r="N95" s="267" t="s">
        <v>1269</v>
      </c>
      <c r="O95" s="262" t="s">
        <v>1270</v>
      </c>
      <c r="P95" s="262" t="s">
        <v>1142</v>
      </c>
      <c r="Q95" s="262" t="s">
        <v>152</v>
      </c>
      <c r="R95" s="262" t="s">
        <v>1168</v>
      </c>
      <c r="S95" s="268"/>
      <c r="T95" s="1507">
        <v>0.5</v>
      </c>
    </row>
    <row r="96" spans="1:20" s="33" customFormat="1" ht="34.799999999999997">
      <c r="A96" s="256" t="s">
        <v>68</v>
      </c>
      <c r="B96" s="263" t="s">
        <v>294</v>
      </c>
      <c r="C96" s="256" t="s">
        <v>1264</v>
      </c>
      <c r="D96" s="270"/>
      <c r="E96" s="264" t="s">
        <v>1265</v>
      </c>
      <c r="F96" s="919" t="s">
        <v>1271</v>
      </c>
      <c r="G96" s="1133"/>
      <c r="H96" s="270"/>
      <c r="I96" s="265"/>
      <c r="J96" s="269"/>
      <c r="K96" s="266"/>
      <c r="L96" s="266"/>
      <c r="M96" s="266"/>
      <c r="N96" s="267"/>
      <c r="O96" s="262"/>
      <c r="P96" s="262"/>
      <c r="Q96" s="262"/>
      <c r="R96" s="262"/>
      <c r="S96" s="268"/>
      <c r="T96" s="1507">
        <v>0</v>
      </c>
    </row>
    <row r="97" spans="1:20" s="33" customFormat="1" ht="34.799999999999997">
      <c r="A97" s="256" t="s">
        <v>68</v>
      </c>
      <c r="B97" s="263" t="s">
        <v>294</v>
      </c>
      <c r="C97" s="256" t="s">
        <v>1264</v>
      </c>
      <c r="D97" s="270"/>
      <c r="E97" s="264" t="s">
        <v>1265</v>
      </c>
      <c r="F97" s="919" t="s">
        <v>1272</v>
      </c>
      <c r="G97" s="1133"/>
      <c r="H97" s="270"/>
      <c r="I97" s="265"/>
      <c r="J97" s="269"/>
      <c r="K97" s="266"/>
      <c r="L97" s="266"/>
      <c r="M97" s="266"/>
      <c r="N97" s="267"/>
      <c r="O97" s="262"/>
      <c r="P97" s="262"/>
      <c r="Q97" s="262"/>
      <c r="R97" s="262"/>
      <c r="S97" s="268"/>
      <c r="T97" s="1507">
        <v>0</v>
      </c>
    </row>
    <row r="98" spans="1:20" ht="104.4">
      <c r="A98" s="243" t="s">
        <v>68</v>
      </c>
      <c r="B98" s="248" t="s">
        <v>324</v>
      </c>
      <c r="C98" s="243" t="s">
        <v>1273</v>
      </c>
      <c r="D98" s="287"/>
      <c r="E98" s="249" t="s">
        <v>1274</v>
      </c>
      <c r="F98" s="918" t="s">
        <v>1275</v>
      </c>
      <c r="G98" s="244" t="s">
        <v>1276</v>
      </c>
      <c r="H98" s="253" t="s">
        <v>1277</v>
      </c>
      <c r="I98" s="254">
        <v>300000</v>
      </c>
      <c r="J98" s="257" t="s">
        <v>140</v>
      </c>
      <c r="K98" s="258">
        <v>0.2</v>
      </c>
      <c r="L98" s="258">
        <v>0.2</v>
      </c>
      <c r="M98" s="258" t="s">
        <v>795</v>
      </c>
      <c r="N98" s="245" t="s">
        <v>1278</v>
      </c>
      <c r="O98" s="244" t="s">
        <v>1279</v>
      </c>
      <c r="P98" s="262" t="s">
        <v>1142</v>
      </c>
      <c r="Q98" s="262" t="s">
        <v>152</v>
      </c>
      <c r="R98" s="262" t="s">
        <v>1168</v>
      </c>
      <c r="S98" s="252"/>
      <c r="T98" s="276">
        <v>0.5</v>
      </c>
    </row>
    <row r="99" spans="1:20" ht="52.2">
      <c r="A99" s="243" t="s">
        <v>68</v>
      </c>
      <c r="B99" s="248" t="s">
        <v>324</v>
      </c>
      <c r="C99" s="243" t="s">
        <v>1273</v>
      </c>
      <c r="D99" s="287"/>
      <c r="E99" s="249" t="s">
        <v>1274</v>
      </c>
      <c r="F99" s="918" t="s">
        <v>1280</v>
      </c>
      <c r="G99" s="1509"/>
      <c r="H99" s="253"/>
      <c r="I99" s="254"/>
      <c r="J99" s="257"/>
      <c r="K99" s="258"/>
      <c r="L99" s="258"/>
      <c r="M99" s="258"/>
      <c r="N99" s="245"/>
      <c r="O99" s="244"/>
      <c r="P99" s="1508"/>
      <c r="Q99" s="262"/>
      <c r="R99" s="262"/>
      <c r="S99" s="252"/>
      <c r="T99" s="1507">
        <v>0</v>
      </c>
    </row>
    <row r="100" spans="1:20" ht="52.2">
      <c r="A100" s="243" t="s">
        <v>68</v>
      </c>
      <c r="B100" s="248" t="s">
        <v>324</v>
      </c>
      <c r="C100" s="243" t="s">
        <v>1273</v>
      </c>
      <c r="D100" s="287"/>
      <c r="E100" s="249" t="s">
        <v>1274</v>
      </c>
      <c r="F100" s="918" t="s">
        <v>1281</v>
      </c>
      <c r="G100" s="1509"/>
      <c r="H100" s="253"/>
      <c r="I100" s="254"/>
      <c r="J100" s="257"/>
      <c r="K100" s="258"/>
      <c r="L100" s="258"/>
      <c r="M100" s="258"/>
      <c r="N100" s="245"/>
      <c r="O100" s="244"/>
      <c r="P100" s="1508"/>
      <c r="Q100" s="262"/>
      <c r="R100" s="262"/>
      <c r="S100" s="252"/>
      <c r="T100" s="1507">
        <v>0</v>
      </c>
    </row>
    <row r="101" spans="1:20" ht="139.19999999999999">
      <c r="A101" s="243" t="s">
        <v>68</v>
      </c>
      <c r="B101" s="248" t="s">
        <v>324</v>
      </c>
      <c r="C101" s="243" t="s">
        <v>1282</v>
      </c>
      <c r="D101" s="287"/>
      <c r="E101" s="249" t="s">
        <v>1283</v>
      </c>
      <c r="F101" s="250" t="s">
        <v>1284</v>
      </c>
      <c r="G101" s="251" t="s">
        <v>1285</v>
      </c>
      <c r="H101" s="253" t="s">
        <v>1286</v>
      </c>
      <c r="I101" s="254">
        <v>77200000</v>
      </c>
      <c r="J101" s="257" t="s">
        <v>140</v>
      </c>
      <c r="K101" s="258">
        <v>0.2</v>
      </c>
      <c r="L101" s="258">
        <v>0.3</v>
      </c>
      <c r="M101" s="258" t="s">
        <v>795</v>
      </c>
      <c r="N101" s="261" t="s">
        <v>1287</v>
      </c>
      <c r="O101" s="261" t="s">
        <v>1288</v>
      </c>
      <c r="P101" s="271" t="s">
        <v>144</v>
      </c>
      <c r="Q101" s="244" t="s">
        <v>795</v>
      </c>
      <c r="R101" s="244" t="s">
        <v>795</v>
      </c>
      <c r="S101" s="252"/>
      <c r="T101" s="1507">
        <v>0</v>
      </c>
    </row>
    <row r="102" spans="1:20" ht="69.599999999999994">
      <c r="A102" s="243" t="s">
        <v>68</v>
      </c>
      <c r="B102" s="248" t="s">
        <v>324</v>
      </c>
      <c r="C102" s="243" t="s">
        <v>1282</v>
      </c>
      <c r="D102" s="287"/>
      <c r="E102" s="249" t="s">
        <v>1283</v>
      </c>
      <c r="F102" s="918" t="s">
        <v>1289</v>
      </c>
      <c r="G102" s="251"/>
      <c r="H102" s="253"/>
      <c r="I102" s="254"/>
      <c r="J102" s="257"/>
      <c r="K102" s="258"/>
      <c r="L102" s="258"/>
      <c r="M102" s="258"/>
      <c r="N102" s="261"/>
      <c r="O102" s="261"/>
      <c r="P102" s="271"/>
      <c r="Q102" s="244"/>
      <c r="R102" s="244"/>
      <c r="S102" s="252"/>
      <c r="T102" s="1507">
        <v>0</v>
      </c>
    </row>
    <row r="103" spans="1:20" ht="330.75" customHeight="1">
      <c r="A103" s="243" t="s">
        <v>68</v>
      </c>
      <c r="B103" s="248" t="s">
        <v>324</v>
      </c>
      <c r="C103" s="243" t="s">
        <v>1290</v>
      </c>
      <c r="D103" s="287"/>
      <c r="E103" s="272" t="s">
        <v>1291</v>
      </c>
      <c r="F103" s="250" t="s">
        <v>1292</v>
      </c>
      <c r="G103" s="251" t="s">
        <v>1293</v>
      </c>
      <c r="H103" s="253" t="s">
        <v>1294</v>
      </c>
      <c r="I103" s="254">
        <v>880000</v>
      </c>
      <c r="J103" s="257" t="s">
        <v>140</v>
      </c>
      <c r="K103" s="258">
        <v>0.2</v>
      </c>
      <c r="L103" s="258">
        <v>0.2</v>
      </c>
      <c r="M103" s="258" t="s">
        <v>795</v>
      </c>
      <c r="N103" s="244" t="s">
        <v>1295</v>
      </c>
      <c r="O103" s="244" t="s">
        <v>1296</v>
      </c>
      <c r="P103" s="262" t="s">
        <v>1142</v>
      </c>
      <c r="Q103" s="262" t="s">
        <v>152</v>
      </c>
      <c r="R103" s="262" t="s">
        <v>1168</v>
      </c>
      <c r="S103" s="252"/>
      <c r="T103" s="1507">
        <v>0.5</v>
      </c>
    </row>
    <row r="104" spans="1:20" ht="330.75" customHeight="1">
      <c r="A104" s="138" t="s">
        <v>68</v>
      </c>
      <c r="B104" s="704" t="s">
        <v>324</v>
      </c>
      <c r="C104" s="138" t="s">
        <v>1290</v>
      </c>
      <c r="D104" s="138"/>
      <c r="E104" s="181" t="s">
        <v>1291</v>
      </c>
      <c r="F104" s="703" t="s">
        <v>1297</v>
      </c>
      <c r="G104" s="232"/>
      <c r="H104" s="704"/>
      <c r="I104" s="1510"/>
      <c r="J104" s="246"/>
      <c r="K104" s="247"/>
      <c r="L104" s="247"/>
      <c r="M104" s="247"/>
      <c r="N104" s="232"/>
      <c r="O104" s="232"/>
      <c r="P104" s="1133"/>
      <c r="Q104" s="1133"/>
      <c r="R104" s="1133"/>
      <c r="S104" s="145"/>
      <c r="T104" s="286">
        <v>0</v>
      </c>
    </row>
    <row r="105" spans="1:20">
      <c r="A105" s="94"/>
      <c r="B105" s="94"/>
      <c r="C105" s="94"/>
      <c r="D105" s="94"/>
      <c r="E105" s="94"/>
      <c r="F105" s="94"/>
      <c r="G105" s="94"/>
      <c r="H105" s="89"/>
      <c r="I105" s="94"/>
      <c r="J105" s="89"/>
      <c r="K105" s="94"/>
      <c r="L105" s="273">
        <f>AVERAGE(L55:L103)</f>
        <v>0.2416666666666667</v>
      </c>
      <c r="M105" s="94"/>
      <c r="N105" s="94"/>
      <c r="O105" s="94"/>
      <c r="P105" s="94"/>
      <c r="Q105" s="94"/>
      <c r="R105" s="94"/>
      <c r="S105" s="149" t="s">
        <v>453</v>
      </c>
      <c r="T105" s="200">
        <f>SUM(T55:T104)</f>
        <v>8</v>
      </c>
    </row>
    <row r="106" spans="1:20">
      <c r="A106" s="193" t="s">
        <v>123</v>
      </c>
      <c r="B106" s="94"/>
      <c r="C106" s="94"/>
      <c r="D106" s="94"/>
      <c r="E106" s="94"/>
      <c r="F106" s="94"/>
      <c r="G106" s="94"/>
      <c r="H106" s="89"/>
      <c r="I106" s="94"/>
      <c r="J106" s="89"/>
      <c r="K106" s="94"/>
      <c r="L106" s="94"/>
      <c r="M106" s="94"/>
      <c r="N106" s="94"/>
      <c r="O106" s="94"/>
      <c r="P106" s="94"/>
      <c r="Q106" s="94"/>
      <c r="R106" s="94"/>
      <c r="S106" s="151" t="s">
        <v>454</v>
      </c>
      <c r="T106" s="201">
        <v>50</v>
      </c>
    </row>
    <row r="107" spans="1:20" s="35" customFormat="1" ht="33.9" customHeight="1">
      <c r="A107" s="70" t="s">
        <v>144</v>
      </c>
      <c r="B107" s="70"/>
      <c r="C107" s="70"/>
      <c r="D107" s="70"/>
      <c r="E107" s="70"/>
      <c r="F107" s="70"/>
      <c r="G107" s="70"/>
      <c r="H107" s="95"/>
      <c r="I107" s="70"/>
      <c r="J107" s="95"/>
      <c r="K107" s="70"/>
      <c r="L107" s="70"/>
      <c r="M107" s="70"/>
      <c r="N107" s="70"/>
      <c r="O107" s="70"/>
      <c r="P107" s="70"/>
      <c r="Q107" s="70"/>
      <c r="R107" s="70"/>
      <c r="S107" s="152" t="s">
        <v>455</v>
      </c>
      <c r="T107" s="909">
        <f>T105/T106</f>
        <v>0.16</v>
      </c>
    </row>
    <row r="108" spans="1:20" s="35" customFormat="1">
      <c r="A108" s="70" t="s">
        <v>133</v>
      </c>
      <c r="B108" s="70"/>
      <c r="C108" s="70"/>
      <c r="D108" s="70"/>
      <c r="E108" s="70"/>
      <c r="F108" s="70"/>
      <c r="G108" s="70"/>
      <c r="H108" s="95"/>
      <c r="I108" s="70"/>
      <c r="J108" s="95"/>
      <c r="K108" s="70"/>
      <c r="L108" s="70"/>
      <c r="M108" s="70"/>
      <c r="N108" s="70"/>
      <c r="O108" s="70"/>
      <c r="P108" s="70"/>
      <c r="Q108" s="70"/>
      <c r="R108" s="70"/>
      <c r="S108" s="70"/>
      <c r="T108" s="70"/>
    </row>
    <row r="109" spans="1:20" s="35" customFormat="1">
      <c r="A109" s="70" t="s">
        <v>355</v>
      </c>
      <c r="B109" s="70"/>
      <c r="C109" s="70"/>
      <c r="D109" s="70"/>
      <c r="E109" s="70"/>
      <c r="F109" s="70"/>
      <c r="G109" s="70"/>
      <c r="H109" s="95"/>
      <c r="I109" s="70"/>
      <c r="J109" s="95"/>
      <c r="K109" s="70"/>
      <c r="L109" s="70"/>
      <c r="M109" s="70"/>
      <c r="N109" s="70"/>
      <c r="O109" s="70"/>
      <c r="P109" s="70"/>
      <c r="Q109" s="70"/>
      <c r="R109" s="70"/>
      <c r="S109" s="70"/>
      <c r="T109" s="70"/>
    </row>
    <row r="110" spans="1:20" s="35" customFormat="1">
      <c r="A110" s="70" t="s">
        <v>237</v>
      </c>
      <c r="B110" s="70"/>
      <c r="C110" s="70"/>
      <c r="D110" s="70"/>
      <c r="E110" s="70"/>
      <c r="F110" s="70"/>
      <c r="G110" s="70"/>
      <c r="H110" s="95"/>
      <c r="I110" s="70"/>
      <c r="J110" s="95"/>
      <c r="K110" s="70"/>
      <c r="L110" s="70"/>
      <c r="M110" s="70"/>
      <c r="N110" s="70"/>
      <c r="O110" s="70"/>
      <c r="P110" s="70"/>
      <c r="Q110" s="70"/>
      <c r="R110" s="70"/>
      <c r="S110" s="70"/>
      <c r="T110" s="70"/>
    </row>
    <row r="111" spans="1:20" s="35" customFormat="1">
      <c r="A111" s="70" t="s">
        <v>152</v>
      </c>
      <c r="B111" s="70"/>
      <c r="C111" s="70"/>
      <c r="D111" s="70"/>
      <c r="E111" s="70"/>
      <c r="F111" s="70"/>
      <c r="G111" s="70"/>
      <c r="H111" s="95"/>
      <c r="I111" s="70"/>
      <c r="J111" s="95"/>
      <c r="K111" s="70"/>
      <c r="L111" s="70"/>
      <c r="M111" s="70"/>
      <c r="N111" s="70"/>
      <c r="O111" s="70"/>
      <c r="P111" s="70"/>
      <c r="Q111" s="70"/>
      <c r="R111" s="70"/>
      <c r="S111" s="70"/>
      <c r="T111" s="70"/>
    </row>
    <row r="112" spans="1:20" s="35" customFormat="1">
      <c r="A112" s="70" t="s">
        <v>364</v>
      </c>
      <c r="B112" s="70"/>
      <c r="C112" s="70"/>
      <c r="D112" s="70"/>
      <c r="E112" s="70"/>
      <c r="F112" s="70"/>
      <c r="G112" s="70"/>
      <c r="H112" s="95"/>
      <c r="I112" s="70"/>
      <c r="J112" s="95"/>
      <c r="K112" s="70"/>
      <c r="L112" s="70"/>
      <c r="M112" s="70"/>
      <c r="N112" s="70"/>
      <c r="O112" s="70"/>
      <c r="P112" s="70"/>
      <c r="Q112" s="70"/>
      <c r="R112" s="70"/>
      <c r="S112" s="70"/>
      <c r="T112" s="70"/>
    </row>
    <row r="113" spans="1:20" s="35" customFormat="1">
      <c r="A113" s="70" t="s">
        <v>217</v>
      </c>
      <c r="B113" s="70"/>
      <c r="C113" s="70"/>
      <c r="D113" s="70"/>
      <c r="E113" s="70"/>
      <c r="F113" s="70"/>
      <c r="G113" s="70"/>
      <c r="H113" s="95"/>
      <c r="I113" s="70"/>
      <c r="J113" s="95"/>
      <c r="K113" s="70"/>
      <c r="L113" s="70"/>
      <c r="M113" s="70"/>
      <c r="N113" s="70"/>
      <c r="O113" s="70"/>
      <c r="P113" s="70"/>
      <c r="Q113" s="70"/>
      <c r="R113" s="70"/>
      <c r="S113" s="70"/>
      <c r="T113" s="70"/>
    </row>
    <row r="114" spans="1:20" s="35" customFormat="1">
      <c r="A114" s="70" t="s">
        <v>365</v>
      </c>
      <c r="B114" s="70"/>
      <c r="C114" s="70"/>
      <c r="D114" s="70"/>
      <c r="E114" s="70"/>
      <c r="F114" s="70"/>
      <c r="G114" s="70"/>
      <c r="H114" s="95"/>
      <c r="I114" s="70"/>
      <c r="J114" s="95"/>
      <c r="K114" s="70"/>
      <c r="L114" s="70"/>
      <c r="M114" s="70"/>
      <c r="N114" s="70"/>
      <c r="O114" s="70"/>
      <c r="P114" s="70"/>
      <c r="Q114" s="70"/>
      <c r="R114" s="70"/>
      <c r="S114" s="70"/>
      <c r="T114" s="70"/>
    </row>
    <row r="115" spans="1:20" s="35" customFormat="1">
      <c r="A115" s="70" t="s">
        <v>366</v>
      </c>
      <c r="B115" s="70"/>
      <c r="C115" s="70"/>
      <c r="D115" s="70"/>
      <c r="E115" s="70"/>
      <c r="F115" s="70"/>
      <c r="G115" s="70"/>
      <c r="H115" s="95"/>
      <c r="I115" s="70"/>
      <c r="J115" s="95"/>
      <c r="K115" s="70"/>
      <c r="L115" s="70"/>
      <c r="M115" s="70"/>
      <c r="N115" s="70"/>
      <c r="O115" s="70"/>
      <c r="P115" s="70"/>
      <c r="Q115" s="70"/>
      <c r="R115" s="70"/>
      <c r="S115" s="70"/>
      <c r="T115" s="70"/>
    </row>
    <row r="116" spans="1:20">
      <c r="A116" s="70" t="s">
        <v>182</v>
      </c>
      <c r="B116" s="94"/>
      <c r="C116" s="94"/>
      <c r="D116" s="94"/>
      <c r="E116" s="94"/>
      <c r="F116" s="94"/>
      <c r="G116" s="94"/>
      <c r="H116" s="89"/>
      <c r="I116" s="94"/>
      <c r="J116" s="89"/>
      <c r="K116" s="94"/>
      <c r="L116" s="94"/>
      <c r="M116" s="94"/>
      <c r="N116" s="94"/>
      <c r="O116" s="94"/>
      <c r="P116" s="94"/>
      <c r="Q116" s="94"/>
      <c r="R116" s="94"/>
      <c r="S116" s="94"/>
      <c r="T116" s="94"/>
    </row>
  </sheetData>
  <mergeCells count="15">
    <mergeCell ref="I7:I54"/>
    <mergeCell ref="A7:A54"/>
    <mergeCell ref="B7:B54"/>
    <mergeCell ref="C7:C54"/>
    <mergeCell ref="H7:H54"/>
    <mergeCell ref="P7:P54"/>
    <mergeCell ref="Q7:Q54"/>
    <mergeCell ref="R7:R54"/>
    <mergeCell ref="S7:S54"/>
    <mergeCell ref="J7:J54"/>
    <mergeCell ref="K7:K54"/>
    <mergeCell ref="L7:L54"/>
    <mergeCell ref="M7:M54"/>
    <mergeCell ref="N7:N54"/>
    <mergeCell ref="O7:O54"/>
  </mergeCells>
  <conditionalFormatting sqref="AD6">
    <cfRule type="iconSet" priority="1">
      <iconSet iconSet="3Arrows">
        <cfvo type="percent" val="0"/>
        <cfvo type="percent" val="33"/>
        <cfvo type="percent" val="67"/>
      </iconSet>
    </cfRule>
  </conditionalFormatting>
  <dataValidations disablePrompts="1" count="2">
    <dataValidation type="list" allowBlank="1" showInputMessage="1" showErrorMessage="1" sqref="A107 P101:P102" xr:uid="{D6AE3218-F753-409A-BB17-0B194F7FBB9C}">
      <formula1>$B$156:$B$165</formula1>
    </dataValidation>
    <dataValidation type="list" allowBlank="1" showInputMessage="1" showErrorMessage="1" sqref="A108" xr:uid="{D5EF8DDE-879B-403A-ABFB-EC5AFF7A364D}">
      <formula1>$A$5:$A$6</formula1>
    </dataValidation>
  </dataValidations>
  <pageMargins left="0.33" right="0.26" top="0.57999999999999996" bottom="0.39" header="0.3" footer="0.3"/>
  <pageSetup paperSize="8" scale="64" fitToHeight="0" orientation="landscape"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4</vt:i4>
      </vt:variant>
    </vt:vector>
  </HeadingPairs>
  <TitlesOfParts>
    <vt:vector size="22" baseType="lpstr">
      <vt:lpstr>สรุปสถานะการติดตาม</vt:lpstr>
      <vt:lpstr>2 ภูเก็ต</vt:lpstr>
      <vt:lpstr>3.แม่เมาะ</vt:lpstr>
      <vt:lpstr>6.คลองผดุงฯ</vt:lpstr>
      <vt:lpstr>7.พระราม 4</vt:lpstr>
      <vt:lpstr>11.จ.ตรัง</vt:lpstr>
      <vt:lpstr>12.ทน.ยะลา</vt:lpstr>
      <vt:lpstr>15.ทน.นครสวรรค์</vt:lpstr>
      <vt:lpstr>19.ทน.พิษณุโลก</vt:lpstr>
      <vt:lpstr>20.ทน.เชียงราย</vt:lpstr>
      <vt:lpstr>21.ทม.น่าน</vt:lpstr>
      <vt:lpstr>22.จ.นครราชสีมา</vt:lpstr>
      <vt:lpstr>23.จ.อุบลฯ</vt:lpstr>
      <vt:lpstr>24.จ.กระบี่</vt:lpstr>
      <vt:lpstr>26.จ.สตูล</vt:lpstr>
      <vt:lpstr>27.ทน.เกาะสมุย</vt:lpstr>
      <vt:lpstr>28.ทน.หาดใหญ่</vt:lpstr>
      <vt:lpstr>29.ทม.ปัตตานี</vt:lpstr>
      <vt:lpstr>'15.ทน.นครสวรรค์'!Print_Titles</vt:lpstr>
      <vt:lpstr>'19.ทน.พิษณุโลก'!Print_Titles</vt:lpstr>
      <vt:lpstr>'21.ทม.น่าน'!Print_Titles</vt:lpstr>
      <vt:lpstr>'24.จ.กระบี่'!Print_Titles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Pasinee Panith</dc:creator>
  <cp:keywords/>
  <dc:description/>
  <cp:lastModifiedBy>Siriporn Moksai</cp:lastModifiedBy>
  <cp:revision/>
  <dcterms:created xsi:type="dcterms:W3CDTF">2023-12-18T07:52:29Z</dcterms:created>
  <dcterms:modified xsi:type="dcterms:W3CDTF">2024-05-21T06:21:11Z</dcterms:modified>
  <cp:category/>
  <cp:contentStatus/>
</cp:coreProperties>
</file>